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对账!$A$1:$X$64</definedName>
  </definedNames>
  <calcPr calcId="144525"/>
</workbook>
</file>

<file path=xl/sharedStrings.xml><?xml version="1.0" encoding="utf-8"?>
<sst xmlns="http://schemas.openxmlformats.org/spreadsheetml/2006/main" count="1366" uniqueCount="408">
  <si>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</si>
  <si>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</si>
  <si>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</si>
  <si>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</si>
  <si>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</si>
  <si>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</si>
  <si>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</si>
  <si>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</si>
  <si>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</si>
  <si>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</si>
  <si>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</si>
  <si>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</si>
  <si>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</si>
  <si>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</si>
  <si>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</si>
  <si>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</si>
  <si>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</si>
  <si>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</si>
  <si>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</si>
  <si>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</si>
  <si>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</si>
  <si>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</si>
  <si>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</si>
  <si>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</si>
  <si>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</si>
  <si>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999221869652651	</t>
  </si>
  <si>
    <t>Ctrip</t>
  </si>
  <si>
    <t>正常</t>
  </si>
  <si>
    <t>[上海]上海中兴和泰酒店(24862402)</t>
  </si>
  <si>
    <t>豪华双床房&lt;双人入住&gt;&lt;内宾&gt;&lt;预付&gt;&lt;双早&gt;</t>
  </si>
  <si>
    <t>CNY</t>
  </si>
  <si>
    <t>贾龙涛</t>
  </si>
  <si>
    <t>CA363221231CNY</t>
  </si>
  <si>
    <t>未提现</t>
  </si>
  <si>
    <t>携程开票</t>
  </si>
  <si>
    <t xml:space="preserve">2859109	</t>
  </si>
  <si>
    <t xml:space="preserve">	</t>
  </si>
  <si>
    <t xml:space="preserve">999221905023762	</t>
  </si>
  <si>
    <t>[香港]香港北角海逸酒店(Harbour Plaza North Point)(17081016)</t>
  </si>
  <si>
    <t>高级半海景房&lt;双人入住&gt;&lt;内宾&gt;&lt;预付&gt;&lt;无早&gt;</t>
  </si>
  <si>
    <t>TANG/GUOZHU</t>
  </si>
  <si>
    <t xml:space="preserve">2869554	</t>
  </si>
  <si>
    <t xml:space="preserve">HBD-69610-318-1649570	</t>
  </si>
  <si>
    <t xml:space="preserve">999221908908636	</t>
  </si>
  <si>
    <t>[梅州]梅州白天鹅迎宾馆(100697959)</t>
  </si>
  <si>
    <t>商务江景大床房&lt;特惠专享&gt;&lt;双人入住&gt;&lt;日历房套餐高价值&gt;&lt;双早&gt;&lt;新酒店礼盒&gt;</t>
  </si>
  <si>
    <t>杨国材</t>
  </si>
  <si>
    <t xml:space="preserve">999221916447161	</t>
  </si>
  <si>
    <t>[梅州]梅州新飞腾艺术酒店(100914635)</t>
  </si>
  <si>
    <t>豪华主题大床房&lt;特惠专享&gt;&lt;双人入住&gt;&lt;无早&gt;</t>
  </si>
  <si>
    <t>陆邦</t>
  </si>
  <si>
    <t xml:space="preserve">2872924	</t>
  </si>
  <si>
    <t xml:space="preserve">acknowledge	</t>
  </si>
  <si>
    <t xml:space="preserve">999221922526573	</t>
  </si>
  <si>
    <t>商务江景双床房&lt;特惠专享&gt;&lt;双人入住&gt;&lt;日历房套餐高价值&gt;&lt;双早&gt;&lt;新酒店礼盒&gt;</t>
  </si>
  <si>
    <t>徐柳芳</t>
  </si>
  <si>
    <t xml:space="preserve">999221925100300	</t>
  </si>
  <si>
    <t>[广州]广东胜利宾馆(27091341)</t>
  </si>
  <si>
    <t>高级大床房&lt;双人入住&gt;&lt;内宾&gt;&lt;预付&gt;&lt;无早&gt;</t>
  </si>
  <si>
    <t>傅国兴</t>
  </si>
  <si>
    <t xml:space="preserve">2874286	</t>
  </si>
  <si>
    <t xml:space="preserve">999221926670733	</t>
  </si>
  <si>
    <t>梁杰同</t>
  </si>
  <si>
    <t xml:space="preserve">999221926721794	</t>
  </si>
  <si>
    <t>张文斌</t>
  </si>
  <si>
    <t xml:space="preserve">999221927040895	</t>
  </si>
  <si>
    <t>[梅州]梅州客都大酒店(100660732)</t>
  </si>
  <si>
    <t>商务大床房&lt;特惠专享&gt;&lt;双人入住&gt;&lt;双早&gt;</t>
  </si>
  <si>
    <t>蓝栀心</t>
  </si>
  <si>
    <t xml:space="preserve">2874864	</t>
  </si>
  <si>
    <t xml:space="preserve">999221927264764	</t>
  </si>
  <si>
    <t>商务江景大床房&lt;超值特惠&gt;&lt;双人入住&gt;&lt;日历房套餐高价值&gt;&lt;单早&gt;&lt;新酒店礼盒&gt;</t>
  </si>
  <si>
    <t>麻胜喜,黄秋燕</t>
  </si>
  <si>
    <t xml:space="preserve">999221928820221	</t>
  </si>
  <si>
    <t>商务江景双床房&lt;超值特惠&gt;&lt;双人入住&gt;&lt;日历房套餐高价值&gt;&lt;单早&gt;&lt;新酒店礼盒&gt;</t>
  </si>
  <si>
    <t>陈光伟,陈俊伟</t>
  </si>
  <si>
    <t xml:space="preserve">999221928848050	</t>
  </si>
  <si>
    <t>李文彬</t>
  </si>
  <si>
    <t xml:space="preserve">999221931423599	</t>
  </si>
  <si>
    <t>刘芳</t>
  </si>
  <si>
    <t xml:space="preserve">2876366	</t>
  </si>
  <si>
    <t xml:space="preserve">999221856006748	</t>
  </si>
  <si>
    <t>退单</t>
  </si>
  <si>
    <t>林佳南</t>
  </si>
  <si>
    <t xml:space="preserve">999221905078590	</t>
  </si>
  <si>
    <t>CA363230101CNY</t>
  </si>
  <si>
    <t xml:space="preserve">2869556	</t>
  </si>
  <si>
    <t xml:space="preserve">HBD-69610-318-1649571	</t>
  </si>
  <si>
    <t xml:space="preserve">999221916341526	</t>
  </si>
  <si>
    <t>[香港]奕居(The Upper House)(17083495)</t>
  </si>
  <si>
    <t>Studio 70 豪华房&lt;双人入住&gt;&lt;内宾&gt;&lt;预付&gt;&lt;无早&gt;</t>
  </si>
  <si>
    <t>Yang/Xiang Dong</t>
  </si>
  <si>
    <t xml:space="preserve">2872872	</t>
  </si>
  <si>
    <t xml:space="preserve">74686650	</t>
  </si>
  <si>
    <t xml:space="preserve">999221926334573	</t>
  </si>
  <si>
    <t>胡晓东</t>
  </si>
  <si>
    <t xml:space="preserve">999221927831210	</t>
  </si>
  <si>
    <t>陈福洲</t>
  </si>
  <si>
    <t xml:space="preserve">999221929127955	</t>
  </si>
  <si>
    <t>[西安]西安临潼悦椿温泉酒店(9825003)</t>
  </si>
  <si>
    <t>御园双床房&lt;双人入住&gt;&lt;内宾&gt;&lt;预付&gt;&lt;无早&gt;</t>
  </si>
  <si>
    <t>许红霞</t>
  </si>
  <si>
    <t xml:space="preserve">2876075	</t>
  </si>
  <si>
    <t xml:space="preserve">HBD-373297-439-2484817	</t>
  </si>
  <si>
    <t xml:space="preserve">999221933047326	</t>
  </si>
  <si>
    <t>杨小昆</t>
  </si>
  <si>
    <t xml:space="preserve">2876853	</t>
  </si>
  <si>
    <t xml:space="preserve">21933638474	</t>
  </si>
  <si>
    <t>[五华]五华热矿泥温泉度假村(99113525)</t>
  </si>
  <si>
    <t>温馨大床房&lt;双人入住&gt;&lt;限量特惠&gt;&lt;双早&gt;&lt;新高价值日历房套餐&gt;&lt;新酒店礼盒&gt;</t>
  </si>
  <si>
    <t>郑泽乾</t>
  </si>
  <si>
    <t xml:space="preserve">999221933705626	</t>
  </si>
  <si>
    <t>肖宇琳</t>
  </si>
  <si>
    <t xml:space="preserve">999221934692883	</t>
  </si>
  <si>
    <t xml:space="preserve">2878033	</t>
  </si>
  <si>
    <t xml:space="preserve">999221936470494	</t>
  </si>
  <si>
    <t>萧千</t>
  </si>
  <si>
    <t xml:space="preserve">999221937877178	</t>
  </si>
  <si>
    <t>[蕉岭]蕉岭培鸿乡墅(100954969)</t>
  </si>
  <si>
    <t>秋田双人房&lt;超值特惠&gt;&lt;双人入住&gt;&lt;双早&gt;</t>
  </si>
  <si>
    <t>张维</t>
  </si>
  <si>
    <t xml:space="preserve">999221938972889	</t>
  </si>
  <si>
    <t xml:space="preserve">999221940117635	</t>
  </si>
  <si>
    <t>杨德江</t>
  </si>
  <si>
    <t xml:space="preserve">999221940406117	</t>
  </si>
  <si>
    <t>张铁英,曹文祥</t>
  </si>
  <si>
    <t xml:space="preserve">999221875637986	</t>
  </si>
  <si>
    <t>[梅州]梅州麓湖山酒店(67856423)</t>
  </si>
  <si>
    <t>标准双床房&lt;双人入住&gt;&lt;内宾&gt;&lt;日历房套餐高价值&gt;&lt;预付&gt;&lt;双早&gt;&lt;新酒店礼盒&gt;</t>
  </si>
  <si>
    <t>淦云莲</t>
  </si>
  <si>
    <t>CA363230102CNY</t>
  </si>
  <si>
    <t xml:space="preserve">2861214	</t>
  </si>
  <si>
    <t>取消</t>
  </si>
  <si>
    <t xml:space="preserve">999221924960059	</t>
  </si>
  <si>
    <t>园林景观房&lt;双人入住&gt;&lt;内宾&gt;&lt;预付&gt;&lt;双早&gt;</t>
  </si>
  <si>
    <t>董明慧</t>
  </si>
  <si>
    <t xml:space="preserve">2874260	</t>
  </si>
  <si>
    <t xml:space="preserve">342169	</t>
  </si>
  <si>
    <t xml:space="preserve">999221925158323	</t>
  </si>
  <si>
    <t>李新征</t>
  </si>
  <si>
    <t xml:space="preserve">2874303	</t>
  </si>
  <si>
    <t xml:space="preserve">342155	</t>
  </si>
  <si>
    <t xml:space="preserve">999221927468192	</t>
  </si>
  <si>
    <t>商务城景大床房&lt;特惠专享&gt;&lt;双人入住&gt;&lt;日历房套餐高价值&gt;&lt;双早&gt;&lt;新酒店礼盒&gt;</t>
  </si>
  <si>
    <t>黄胜昌,崔丽</t>
  </si>
  <si>
    <t xml:space="preserve">999221931598981	</t>
  </si>
  <si>
    <t>陈嘉恩</t>
  </si>
  <si>
    <t xml:space="preserve">2876419	</t>
  </si>
  <si>
    <t xml:space="preserve">999221932023459	</t>
  </si>
  <si>
    <t xml:space="preserve">999221933399575	</t>
  </si>
  <si>
    <t>林津辉</t>
  </si>
  <si>
    <t xml:space="preserve">2877087	</t>
  </si>
  <si>
    <t xml:space="preserve">999221934639185	</t>
  </si>
  <si>
    <t>罗晨兮</t>
  </si>
  <si>
    <t xml:space="preserve">999221936376480	</t>
  </si>
  <si>
    <t>郑文智</t>
  </si>
  <si>
    <t xml:space="preserve">999221940011101	</t>
  </si>
  <si>
    <t xml:space="preserve">999221943701230	</t>
  </si>
  <si>
    <t>温艳芳</t>
  </si>
  <si>
    <t xml:space="preserve">999221943880228	</t>
  </si>
  <si>
    <t xml:space="preserve">2880824	</t>
  </si>
  <si>
    <t xml:space="preserve">999221944900546	</t>
  </si>
  <si>
    <t>张一波</t>
  </si>
  <si>
    <t xml:space="preserve">2881176	</t>
  </si>
  <si>
    <t xml:space="preserve">HBD-373297-439-2485881	</t>
  </si>
  <si>
    <t xml:space="preserve">999221945344970	</t>
  </si>
  <si>
    <t>卢一祺</t>
  </si>
  <si>
    <t xml:space="preserve">999221946146909	</t>
  </si>
  <si>
    <t>御园大床房&lt;双人入住&gt;&lt;内宾&gt;&lt;预付&gt;&lt;无早&gt;</t>
  </si>
  <si>
    <t>张会鹏,张会鹏</t>
  </si>
  <si>
    <t xml:space="preserve">2881912	</t>
  </si>
  <si>
    <t>HBD-373297-439-2486062</t>
  </si>
  <si>
    <t xml:space="preserve">HBD-373297-439-2486062	</t>
  </si>
  <si>
    <t xml:space="preserve">999221946730677	</t>
  </si>
  <si>
    <t>商务双床房&lt;特惠专享&gt;&lt;双人入住&gt;&lt;双早&gt;</t>
  </si>
  <si>
    <t>张劲松</t>
  </si>
  <si>
    <t xml:space="preserve">2882266	</t>
  </si>
  <si>
    <t xml:space="preserve">999221947790269	</t>
  </si>
  <si>
    <t>郭宏超</t>
  </si>
  <si>
    <t xml:space="preserve">999221948899661	</t>
  </si>
  <si>
    <t>郭小江</t>
  </si>
  <si>
    <t xml:space="preserve">999221901724410	</t>
  </si>
  <si>
    <t>周伟杰</t>
  </si>
  <si>
    <t>CA363230103CNY</t>
  </si>
  <si>
    <t xml:space="preserve">999221928488160	</t>
  </si>
  <si>
    <t>许东源</t>
  </si>
  <si>
    <t xml:space="preserve">999221940960867	</t>
  </si>
  <si>
    <t xml:space="preserve">999221946466295	</t>
  </si>
  <si>
    <t>吴利雄</t>
  </si>
  <si>
    <t xml:space="preserve">21948391360	</t>
  </si>
  <si>
    <t xml:space="preserve">999221948572059	</t>
  </si>
  <si>
    <t xml:space="preserve">999221950033053	</t>
  </si>
  <si>
    <t>卢春花</t>
  </si>
  <si>
    <t xml:space="preserve">999221950762082	</t>
  </si>
  <si>
    <t>银五毛,银茂海,胡飞</t>
  </si>
  <si>
    <t xml:space="preserve">999221950879249	</t>
  </si>
  <si>
    <t xml:space="preserve">2883492	</t>
  </si>
  <si>
    <t xml:space="preserve">999221950892171	</t>
  </si>
  <si>
    <t>张铁英</t>
  </si>
  <si>
    <t xml:space="preserve">999221950999711	</t>
  </si>
  <si>
    <t>商务城景大床房&lt;超值特惠&gt;&lt;双人入住&gt;&lt;日历房套餐高价值&gt;&lt;单早&gt;&lt;新酒店礼盒&gt;</t>
  </si>
  <si>
    <t>曹文祥</t>
  </si>
  <si>
    <t xml:space="preserve">21951130213	</t>
  </si>
  <si>
    <t xml:space="preserve">999221953224633	</t>
  </si>
  <si>
    <t>豪华大床房&lt;双人入住&gt;&lt;升级特惠&gt;&lt;双早&gt;&lt;新高价值日历房套餐&gt;&lt;新酒店礼盒&gt;</t>
  </si>
  <si>
    <t>管建国,方刚</t>
  </si>
  <si>
    <t xml:space="preserve">999221953251193	</t>
  </si>
  <si>
    <t>颜延芳,蔡东豪</t>
  </si>
  <si>
    <t xml:space="preserve">999221954143972	</t>
  </si>
  <si>
    <t>周忠贤</t>
  </si>
  <si>
    <t xml:space="preserve">2884367	</t>
  </si>
  <si>
    <t xml:space="preserve">HBD-373297-439-2486652	</t>
  </si>
  <si>
    <t xml:space="preserve">999221954645632	</t>
  </si>
  <si>
    <t>周丽梅</t>
  </si>
  <si>
    <t xml:space="preserve">2884503	</t>
  </si>
  <si>
    <t xml:space="preserve">HBD-373297-439-2486685	</t>
  </si>
  <si>
    <t xml:space="preserve">999221954816377	</t>
  </si>
  <si>
    <t>龙腾,林新伟,范楚信,陈壁盛,饶宏绪</t>
  </si>
  <si>
    <t>，</t>
  </si>
  <si>
    <t>999221908908636</t>
  </si>
  <si>
    <t>202212131750590021</t>
  </si>
  <si>
    <t>999221922526573</t>
  </si>
  <si>
    <t>202212142046510021</t>
  </si>
  <si>
    <t>999221926670733</t>
  </si>
  <si>
    <t>202212150928540020</t>
  </si>
  <si>
    <t>999221926721794</t>
  </si>
  <si>
    <t>202212150931460034</t>
  </si>
  <si>
    <t>999221927264764</t>
  </si>
  <si>
    <t>202212151154170034</t>
  </si>
  <si>
    <t>999221928820221</t>
  </si>
  <si>
    <t>202212151550420020</t>
  </si>
  <si>
    <t>999221928848050</t>
  </si>
  <si>
    <t>202212151605030034</t>
  </si>
  <si>
    <t>999221856006748</t>
  </si>
  <si>
    <t>999221856006748此单多收1030.5元退回</t>
  </si>
  <si>
    <t>999221926334573</t>
  </si>
  <si>
    <t>202212150935330034</t>
  </si>
  <si>
    <t>999221927831210</t>
  </si>
  <si>
    <t>202212151301470034</t>
  </si>
  <si>
    <t>202212152346440021</t>
  </si>
  <si>
    <t>999221933705626</t>
  </si>
  <si>
    <t>202212160822130034</t>
  </si>
  <si>
    <t>999221936470494</t>
  </si>
  <si>
    <t>202212161217140068</t>
  </si>
  <si>
    <t>999221937877178</t>
  </si>
  <si>
    <t>202212161420420068</t>
  </si>
  <si>
    <t>999221938972889</t>
  </si>
  <si>
    <t>202212161614210071</t>
  </si>
  <si>
    <t>999221940117635</t>
  </si>
  <si>
    <t>202212161945470071</t>
  </si>
  <si>
    <t>999221940406117</t>
  </si>
  <si>
    <t>202212162041410021</t>
  </si>
  <si>
    <t>999221927468192</t>
  </si>
  <si>
    <t>202212151200410020</t>
  </si>
  <si>
    <t>999221932023459</t>
  </si>
  <si>
    <t>202212151931070071</t>
  </si>
  <si>
    <t>999221934639185</t>
  </si>
  <si>
    <t>202212161032150068</t>
  </si>
  <si>
    <t>999221936376480</t>
  </si>
  <si>
    <t>202212161209060068</t>
  </si>
  <si>
    <t>999221940011101</t>
  </si>
  <si>
    <t>202212161927490071</t>
  </si>
  <si>
    <t>999221943701230</t>
  </si>
  <si>
    <t>202212170901390025</t>
  </si>
  <si>
    <t>999221945344970</t>
  </si>
  <si>
    <t>202212171507190020</t>
  </si>
  <si>
    <t>999221947790269</t>
  </si>
  <si>
    <t>202212172010060034</t>
  </si>
  <si>
    <t>999221948899661</t>
  </si>
  <si>
    <t>202212172203380021</t>
  </si>
  <si>
    <t>999221901724410</t>
  </si>
  <si>
    <t>202212151205100034</t>
  </si>
  <si>
    <t>999221928488160</t>
  </si>
  <si>
    <t>202212161053340034</t>
  </si>
  <si>
    <t>999221940960867</t>
  </si>
  <si>
    <t>202212162307590071</t>
  </si>
  <si>
    <t>999221946466295</t>
  </si>
  <si>
    <t>202212171804560021</t>
  </si>
  <si>
    <t>202212172055080021</t>
  </si>
  <si>
    <t>999221948572059</t>
  </si>
  <si>
    <t>202212172115270034</t>
  </si>
  <si>
    <t>999221950033053</t>
  </si>
  <si>
    <t>202212180821100020</t>
  </si>
  <si>
    <t>999221950762082</t>
  </si>
  <si>
    <t>202212181108080025</t>
  </si>
  <si>
    <t>999221950892171</t>
  </si>
  <si>
    <t>202212181139010025</t>
  </si>
  <si>
    <t>999221950999711</t>
  </si>
  <si>
    <t>202212181158210020</t>
  </si>
  <si>
    <t>202212181328260025</t>
  </si>
  <si>
    <t>999221953224633</t>
  </si>
  <si>
    <t>202212181558430020</t>
  </si>
  <si>
    <t>999221953251193</t>
  </si>
  <si>
    <t>202212181603450025</t>
  </si>
  <si>
    <t>999221954816377</t>
  </si>
  <si>
    <t>202212181932310034</t>
  </si>
  <si>
    <t>A230103100957481</t>
  </si>
  <si>
    <t>A230103101116481</t>
  </si>
  <si>
    <t>A230107163441228</t>
  </si>
  <si>
    <t xml:space="preserve">房集;i230107162849 </t>
  </si>
  <si>
    <t>CNY / HKD 当前参考汇率: 1.127669496</t>
  </si>
  <si>
    <t>总计：35818.13 CNY/
40391.01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</si>
  <si>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</si>
  <si>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</si>
  <si>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</si>
  <si>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</si>
  <si>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</si>
  <si>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</si>
  <si>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</si>
  <si>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</si>
  <si>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</si>
  <si>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</si>
  <si>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</si>
  <si>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</si>
  <si>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</si>
  <si>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</si>
  <si>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</si>
  <si>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</si>
  <si>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</si>
  <si>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</si>
  <si>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</si>
  <si>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2022-12-18</t>
  </si>
  <si>
    <t>2884503</t>
  </si>
  <si>
    <t>西安临潼悦椿温泉酒店</t>
  </si>
  <si>
    <t>2022-12-19</t>
  </si>
  <si>
    <t>退房日周结</t>
  </si>
  <si>
    <t>551.46</t>
  </si>
  <si>
    <t>RMB</t>
  </si>
  <si>
    <t>0</t>
  </si>
  <si>
    <t>0.00</t>
  </si>
  <si>
    <t>携程国内直连(DD)</t>
  </si>
  <si>
    <t>01.011249</t>
  </si>
  <si>
    <t>2022-12-18 19:04:51</t>
  </si>
  <si>
    <t>否</t>
  </si>
  <si>
    <t>汇智国际旅游发展有限公司</t>
  </si>
  <si>
    <t>直连</t>
  </si>
  <si>
    <t>中国</t>
  </si>
  <si>
    <t>2884367</t>
  </si>
  <si>
    <t>2022-12-18 17:55:57</t>
  </si>
  <si>
    <t>2883492</t>
  </si>
  <si>
    <t>梅州客都大酒店</t>
  </si>
  <si>
    <t>204.00</t>
  </si>
  <si>
    <t>2022-12-18 11:28:05</t>
  </si>
  <si>
    <t>直采</t>
  </si>
  <si>
    <t>2022-12-17</t>
  </si>
  <si>
    <t>2882266</t>
  </si>
  <si>
    <t>2022-12-17 19:02:20</t>
  </si>
  <si>
    <t>2881912</t>
  </si>
  <si>
    <t>1102.92</t>
  </si>
  <si>
    <t>2022-12-17 16:39:21</t>
  </si>
  <si>
    <t>2881176</t>
  </si>
  <si>
    <t>2022-12-17 11:57:34</t>
  </si>
  <si>
    <t>2880824</t>
  </si>
  <si>
    <t>2022-12-17 09:24:18</t>
  </si>
  <si>
    <t>2022-12-16</t>
  </si>
  <si>
    <t>2878033</t>
  </si>
  <si>
    <t>2022-12-16 10:40:18</t>
  </si>
  <si>
    <t>2022-12-15</t>
  </si>
  <si>
    <t>2877087</t>
  </si>
  <si>
    <t>上海中兴和泰酒店</t>
  </si>
  <si>
    <t>842.34</t>
  </si>
  <si>
    <t>2022-12-15 22:28:17</t>
  </si>
  <si>
    <t>2876853</t>
  </si>
  <si>
    <t>419.15</t>
  </si>
  <si>
    <t>2022-12-15 21:07:04</t>
  </si>
  <si>
    <t>2876419</t>
  </si>
  <si>
    <t>广东胜利宾馆</t>
  </si>
  <si>
    <t>684.78</t>
  </si>
  <si>
    <t>2022-12-15 18:40:46</t>
  </si>
  <si>
    <t>2876366</t>
  </si>
  <si>
    <t>2022-12-15 18:25:16</t>
  </si>
  <si>
    <t>2876075</t>
  </si>
  <si>
    <t>573.68</t>
  </si>
  <si>
    <t>2022-12-15 16:50:55</t>
  </si>
  <si>
    <t>2874864</t>
  </si>
  <si>
    <t>2022-12-15 09:47:55</t>
  </si>
  <si>
    <t>2022-12-14</t>
  </si>
  <si>
    <t>2874303</t>
  </si>
  <si>
    <t>839.31</t>
  </si>
  <si>
    <t>2022-12-14 23:45:44</t>
  </si>
  <si>
    <t>2874286</t>
  </si>
  <si>
    <t>339.36</t>
  </si>
  <si>
    <t>2022-12-14 23:38:22</t>
  </si>
  <si>
    <t>2874260</t>
  </si>
  <si>
    <t>2022-12-14 23:21:05</t>
  </si>
  <si>
    <t>2872924</t>
  </si>
  <si>
    <t>梅州新飞腾艺术酒店</t>
  </si>
  <si>
    <t>153.00</t>
  </si>
  <si>
    <t>2022-12-14 15:44:47</t>
  </si>
  <si>
    <t>2872872</t>
  </si>
  <si>
    <t>奕居</t>
  </si>
  <si>
    <t>Yang Xiang Dong</t>
  </si>
  <si>
    <t>3637.01</t>
  </si>
  <si>
    <t>2022-12-14 15:20:09</t>
  </si>
  <si>
    <t>2022-12-13</t>
  </si>
  <si>
    <t>2869556</t>
  </si>
  <si>
    <t>香港北角海逸酒店</t>
  </si>
  <si>
    <t>TANG GUOZHU</t>
  </si>
  <si>
    <t>583.78</t>
  </si>
  <si>
    <t>2022-12-13 08:49:38</t>
  </si>
  <si>
    <t>2869554</t>
  </si>
  <si>
    <t>1088.78</t>
  </si>
  <si>
    <t>2022-12-13 08:46:42</t>
  </si>
  <si>
    <t>2022-12-09</t>
  </si>
  <si>
    <t>2859109</t>
  </si>
  <si>
    <t>2022-12-11</t>
  </si>
  <si>
    <t>2290.68</t>
  </si>
  <si>
    <t>2022-12-09 09:52:02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</si>
</sst>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12</xdr:col>
      <xdr:colOff>312420</xdr:colOff>
      <xdr:row>97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509760"/>
          <a:ext cx="8999220" cy="409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topLeftCell="A43" workbookViewId="0">
      <selection activeCell="A43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44906</v>
      </c>
      <c r="G2" s="7">
        <v>44911</v>
      </c>
      <c r="H2" s="4">
        <v>1</v>
      </c>
      <c r="I2" s="4">
        <v>5</v>
      </c>
      <c r="J2" s="4">
        <v>5</v>
      </c>
      <c r="K2" s="4" t="s">
        <v>30</v>
      </c>
      <c r="L2" s="4">
        <v>2290.68</v>
      </c>
      <c r="M2" s="4">
        <v>2290.68</v>
      </c>
      <c r="N2" s="4" t="s">
        <v>31</v>
      </c>
      <c r="O2" s="4" t="s">
        <v>32</v>
      </c>
      <c r="P2" s="4" t="s">
        <v>33</v>
      </c>
      <c r="Q2" s="4">
        <v>0</v>
      </c>
      <c r="R2" s="10">
        <v>44904</v>
      </c>
      <c r="S2" s="7">
        <v>44926</v>
      </c>
      <c r="T2" s="4" t="s">
        <v>34</v>
      </c>
      <c r="U2" s="4">
        <v>2290.68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44909</v>
      </c>
      <c r="G3" s="7">
        <v>44911</v>
      </c>
      <c r="H3" s="4">
        <v>1</v>
      </c>
      <c r="I3" s="4">
        <v>2</v>
      </c>
      <c r="J3" s="4">
        <v>2</v>
      </c>
      <c r="K3" s="4" t="s">
        <v>30</v>
      </c>
      <c r="L3" s="4">
        <v>1088.78</v>
      </c>
      <c r="M3" s="4">
        <v>1088.78</v>
      </c>
      <c r="N3" s="4" t="s">
        <v>40</v>
      </c>
      <c r="O3" s="4" t="s">
        <v>32</v>
      </c>
      <c r="P3" s="4" t="s">
        <v>33</v>
      </c>
      <c r="Q3" s="4">
        <v>0</v>
      </c>
      <c r="R3" s="10">
        <v>44908</v>
      </c>
      <c r="S3" s="7">
        <v>44926</v>
      </c>
      <c r="T3" s="4" t="s">
        <v>34</v>
      </c>
      <c r="U3" s="4">
        <v>1088.78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44910</v>
      </c>
      <c r="G4" s="7">
        <v>44911</v>
      </c>
      <c r="H4" s="4">
        <v>1</v>
      </c>
      <c r="I4" s="4">
        <v>1</v>
      </c>
      <c r="J4" s="4">
        <v>1</v>
      </c>
      <c r="K4" s="4" t="s">
        <v>30</v>
      </c>
      <c r="L4" s="4">
        <v>334.5</v>
      </c>
      <c r="M4" s="4">
        <v>334.5</v>
      </c>
      <c r="N4" s="4" t="s">
        <v>46</v>
      </c>
      <c r="O4" s="4" t="s">
        <v>32</v>
      </c>
      <c r="P4" s="4" t="s">
        <v>33</v>
      </c>
      <c r="Q4" s="4">
        <v>0</v>
      </c>
      <c r="R4" s="10">
        <v>44908</v>
      </c>
      <c r="S4" s="7">
        <v>44926</v>
      </c>
      <c r="T4" s="4" t="s">
        <v>34</v>
      </c>
      <c r="U4" s="4">
        <v>334.5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7">
        <v>44910</v>
      </c>
      <c r="G5" s="7">
        <v>44911</v>
      </c>
      <c r="H5" s="4">
        <v>1</v>
      </c>
      <c r="I5" s="4">
        <v>1</v>
      </c>
      <c r="J5" s="4">
        <v>1</v>
      </c>
      <c r="K5" s="4" t="s">
        <v>30</v>
      </c>
      <c r="L5" s="4">
        <v>153</v>
      </c>
      <c r="M5" s="4">
        <v>153</v>
      </c>
      <c r="N5" s="4" t="s">
        <v>50</v>
      </c>
      <c r="O5" s="4" t="s">
        <v>32</v>
      </c>
      <c r="P5" s="4" t="s">
        <v>33</v>
      </c>
      <c r="Q5" s="4">
        <v>0</v>
      </c>
      <c r="R5" s="10">
        <v>44909</v>
      </c>
      <c r="S5" s="7">
        <v>44926</v>
      </c>
      <c r="T5" s="4" t="s">
        <v>34</v>
      </c>
      <c r="U5" s="4">
        <v>153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44</v>
      </c>
      <c r="E6" s="4" t="s">
        <v>54</v>
      </c>
      <c r="F6" s="7">
        <v>44910</v>
      </c>
      <c r="G6" s="7">
        <v>44911</v>
      </c>
      <c r="H6" s="4">
        <v>1</v>
      </c>
      <c r="I6" s="4">
        <v>1</v>
      </c>
      <c r="J6" s="4">
        <v>1</v>
      </c>
      <c r="K6" s="4" t="s">
        <v>30</v>
      </c>
      <c r="L6" s="4">
        <v>312.2</v>
      </c>
      <c r="M6" s="4">
        <v>312.2</v>
      </c>
      <c r="N6" s="4" t="s">
        <v>55</v>
      </c>
      <c r="O6" s="4" t="s">
        <v>32</v>
      </c>
      <c r="P6" s="4" t="s">
        <v>33</v>
      </c>
      <c r="Q6" s="4">
        <v>0</v>
      </c>
      <c r="R6" s="10">
        <v>44909</v>
      </c>
      <c r="S6" s="7">
        <v>44926</v>
      </c>
      <c r="T6" s="4" t="s">
        <v>34</v>
      </c>
      <c r="U6" s="4">
        <v>312.2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7">
        <v>44910</v>
      </c>
      <c r="G7" s="7">
        <v>44911</v>
      </c>
      <c r="H7" s="4">
        <v>1</v>
      </c>
      <c r="I7" s="4">
        <v>1</v>
      </c>
      <c r="J7" s="4">
        <v>1</v>
      </c>
      <c r="K7" s="4" t="s">
        <v>30</v>
      </c>
      <c r="L7" s="4">
        <v>339.36</v>
      </c>
      <c r="M7" s="4">
        <v>339.36</v>
      </c>
      <c r="N7" s="4" t="s">
        <v>59</v>
      </c>
      <c r="O7" s="4" t="s">
        <v>32</v>
      </c>
      <c r="P7" s="4" t="s">
        <v>33</v>
      </c>
      <c r="Q7" s="4">
        <v>0</v>
      </c>
      <c r="R7" s="10">
        <v>44909</v>
      </c>
      <c r="S7" s="7">
        <v>44926</v>
      </c>
      <c r="T7" s="4" t="s">
        <v>34</v>
      </c>
      <c r="U7" s="4">
        <v>339.36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44</v>
      </c>
      <c r="E8" s="4" t="s">
        <v>45</v>
      </c>
      <c r="F8" s="7">
        <v>44910</v>
      </c>
      <c r="G8" s="7">
        <v>44911</v>
      </c>
      <c r="H8" s="4">
        <v>1</v>
      </c>
      <c r="I8" s="4">
        <v>1</v>
      </c>
      <c r="J8" s="4">
        <v>1</v>
      </c>
      <c r="K8" s="4" t="s">
        <v>30</v>
      </c>
      <c r="L8" s="4">
        <v>312.2</v>
      </c>
      <c r="M8" s="4">
        <v>312.2</v>
      </c>
      <c r="N8" s="4" t="s">
        <v>62</v>
      </c>
      <c r="O8" s="4" t="s">
        <v>32</v>
      </c>
      <c r="P8" s="4" t="s">
        <v>33</v>
      </c>
      <c r="Q8" s="4">
        <v>0</v>
      </c>
      <c r="R8" s="10">
        <v>44910</v>
      </c>
      <c r="S8" s="7">
        <v>44926</v>
      </c>
      <c r="T8" s="4" t="s">
        <v>34</v>
      </c>
      <c r="U8" s="4">
        <v>312.2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44</v>
      </c>
      <c r="E9" s="4" t="s">
        <v>45</v>
      </c>
      <c r="F9" s="7">
        <v>44910</v>
      </c>
      <c r="G9" s="7">
        <v>44911</v>
      </c>
      <c r="H9" s="4">
        <v>1</v>
      </c>
      <c r="I9" s="4">
        <v>1</v>
      </c>
      <c r="J9" s="4">
        <v>1</v>
      </c>
      <c r="K9" s="4" t="s">
        <v>30</v>
      </c>
      <c r="L9" s="4">
        <v>334.5</v>
      </c>
      <c r="M9" s="4">
        <v>334.5</v>
      </c>
      <c r="N9" s="4" t="s">
        <v>64</v>
      </c>
      <c r="O9" s="4" t="s">
        <v>32</v>
      </c>
      <c r="P9" s="4" t="s">
        <v>33</v>
      </c>
      <c r="Q9" s="4">
        <v>0</v>
      </c>
      <c r="R9" s="10">
        <v>44910</v>
      </c>
      <c r="S9" s="7">
        <v>44926</v>
      </c>
      <c r="T9" s="4" t="s">
        <v>34</v>
      </c>
      <c r="U9" s="4">
        <v>334.5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7">
        <v>44910</v>
      </c>
      <c r="G10" s="7">
        <v>44911</v>
      </c>
      <c r="H10" s="4">
        <v>1</v>
      </c>
      <c r="I10" s="4">
        <v>1</v>
      </c>
      <c r="J10" s="4">
        <v>1</v>
      </c>
      <c r="K10" s="4" t="s">
        <v>30</v>
      </c>
      <c r="L10" s="4">
        <v>204</v>
      </c>
      <c r="M10" s="4">
        <v>204</v>
      </c>
      <c r="N10" s="4" t="s">
        <v>68</v>
      </c>
      <c r="O10" s="4" t="s">
        <v>32</v>
      </c>
      <c r="P10" s="4" t="s">
        <v>33</v>
      </c>
      <c r="Q10" s="4">
        <v>0</v>
      </c>
      <c r="R10" s="10">
        <v>44910</v>
      </c>
      <c r="S10" s="7">
        <v>44926</v>
      </c>
      <c r="T10" s="4" t="s">
        <v>34</v>
      </c>
      <c r="U10" s="4">
        <v>204</v>
      </c>
      <c r="V10" s="4">
        <v>0</v>
      </c>
      <c r="W10" s="4">
        <v>0</v>
      </c>
      <c r="X10" s="4" t="s">
        <v>69</v>
      </c>
      <c r="Y10" s="4" t="s">
        <v>52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44</v>
      </c>
      <c r="E11" s="4" t="s">
        <v>71</v>
      </c>
      <c r="F11" s="7">
        <v>44910</v>
      </c>
      <c r="G11" s="7">
        <v>44911</v>
      </c>
      <c r="H11" s="4">
        <v>2</v>
      </c>
      <c r="I11" s="4">
        <v>1</v>
      </c>
      <c r="J11" s="4">
        <v>2</v>
      </c>
      <c r="K11" s="4" t="s">
        <v>30</v>
      </c>
      <c r="L11" s="4">
        <v>616</v>
      </c>
      <c r="M11" s="4">
        <v>616</v>
      </c>
      <c r="N11" s="4" t="s">
        <v>72</v>
      </c>
      <c r="O11" s="4" t="s">
        <v>32</v>
      </c>
      <c r="P11" s="4" t="s">
        <v>33</v>
      </c>
      <c r="Q11" s="4">
        <v>0</v>
      </c>
      <c r="R11" s="10">
        <v>44910</v>
      </c>
      <c r="S11" s="7">
        <v>44926</v>
      </c>
      <c r="T11" s="4" t="s">
        <v>34</v>
      </c>
      <c r="U11" s="4">
        <v>616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44</v>
      </c>
      <c r="E12" s="4" t="s">
        <v>74</v>
      </c>
      <c r="F12" s="7">
        <v>44910</v>
      </c>
      <c r="G12" s="7">
        <v>44911</v>
      </c>
      <c r="H12" s="4">
        <v>2</v>
      </c>
      <c r="I12" s="4">
        <v>1</v>
      </c>
      <c r="J12" s="4">
        <v>2</v>
      </c>
      <c r="K12" s="4" t="s">
        <v>30</v>
      </c>
      <c r="L12" s="4">
        <v>616</v>
      </c>
      <c r="M12" s="4">
        <v>616</v>
      </c>
      <c r="N12" s="4" t="s">
        <v>75</v>
      </c>
      <c r="O12" s="4" t="s">
        <v>32</v>
      </c>
      <c r="P12" s="4" t="s">
        <v>33</v>
      </c>
      <c r="Q12" s="4">
        <v>0</v>
      </c>
      <c r="R12" s="10">
        <v>44910</v>
      </c>
      <c r="S12" s="7">
        <v>44926</v>
      </c>
      <c r="T12" s="4" t="s">
        <v>34</v>
      </c>
      <c r="U12" s="4">
        <v>616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44</v>
      </c>
      <c r="E13" s="4" t="s">
        <v>71</v>
      </c>
      <c r="F13" s="7">
        <v>44910</v>
      </c>
      <c r="G13" s="7">
        <v>44911</v>
      </c>
      <c r="H13" s="4">
        <v>1</v>
      </c>
      <c r="I13" s="4">
        <v>1</v>
      </c>
      <c r="J13" s="4">
        <v>1</v>
      </c>
      <c r="K13" s="4" t="s">
        <v>30</v>
      </c>
      <c r="L13" s="4">
        <v>330</v>
      </c>
      <c r="M13" s="4">
        <v>330</v>
      </c>
      <c r="N13" s="4" t="s">
        <v>77</v>
      </c>
      <c r="O13" s="4" t="s">
        <v>32</v>
      </c>
      <c r="P13" s="4" t="s">
        <v>33</v>
      </c>
      <c r="Q13" s="4">
        <v>0</v>
      </c>
      <c r="R13" s="10">
        <v>44910</v>
      </c>
      <c r="S13" s="7">
        <v>44926</v>
      </c>
      <c r="T13" s="4" t="s">
        <v>34</v>
      </c>
      <c r="U13" s="4">
        <v>330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66</v>
      </c>
      <c r="E14" s="4" t="s">
        <v>67</v>
      </c>
      <c r="F14" s="7">
        <v>44910</v>
      </c>
      <c r="G14" s="7">
        <v>44911</v>
      </c>
      <c r="H14" s="4">
        <v>1</v>
      </c>
      <c r="I14" s="4">
        <v>1</v>
      </c>
      <c r="J14" s="4">
        <v>1</v>
      </c>
      <c r="K14" s="4" t="s">
        <v>30</v>
      </c>
      <c r="L14" s="4">
        <v>204</v>
      </c>
      <c r="M14" s="4">
        <v>204</v>
      </c>
      <c r="N14" s="4" t="s">
        <v>79</v>
      </c>
      <c r="O14" s="4" t="s">
        <v>32</v>
      </c>
      <c r="P14" s="4" t="s">
        <v>33</v>
      </c>
      <c r="Q14" s="4">
        <v>0</v>
      </c>
      <c r="R14" s="10">
        <v>44910</v>
      </c>
      <c r="S14" s="7">
        <v>44926</v>
      </c>
      <c r="T14" s="4" t="s">
        <v>34</v>
      </c>
      <c r="U14" s="4">
        <v>204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82</v>
      </c>
      <c r="D15" s="4" t="s">
        <v>44</v>
      </c>
      <c r="E15" s="4" t="s">
        <v>45</v>
      </c>
      <c r="F15" s="7">
        <v>44901</v>
      </c>
      <c r="G15" s="7">
        <v>44905</v>
      </c>
      <c r="H15" s="4">
        <v>1</v>
      </c>
      <c r="I15" s="4">
        <v>4</v>
      </c>
      <c r="J15" s="4">
        <v>4</v>
      </c>
      <c r="K15" s="4" t="s">
        <v>30</v>
      </c>
      <c r="L15" s="4">
        <v>-1030.5</v>
      </c>
      <c r="M15" s="4">
        <v>-1030.5</v>
      </c>
      <c r="N15" s="4" t="s">
        <v>83</v>
      </c>
      <c r="O15" s="4" t="s">
        <v>32</v>
      </c>
      <c r="P15" s="4" t="s">
        <v>33</v>
      </c>
      <c r="Q15" s="4">
        <v>0</v>
      </c>
      <c r="R15" s="10">
        <v>44901.3764583333</v>
      </c>
      <c r="S15" s="7">
        <v>44926</v>
      </c>
      <c r="T15" s="4" t="s">
        <v>34</v>
      </c>
      <c r="U15" s="4">
        <v>-1030.5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38</v>
      </c>
      <c r="E16" s="4" t="s">
        <v>39</v>
      </c>
      <c r="F16" s="7">
        <v>44911</v>
      </c>
      <c r="G16" s="7">
        <v>44912</v>
      </c>
      <c r="H16" s="4">
        <v>1</v>
      </c>
      <c r="I16" s="4">
        <v>1</v>
      </c>
      <c r="J16" s="4">
        <v>1</v>
      </c>
      <c r="K16" s="4" t="s">
        <v>30</v>
      </c>
      <c r="L16" s="4">
        <v>583.78</v>
      </c>
      <c r="M16" s="4">
        <v>583.78</v>
      </c>
      <c r="N16" s="4" t="s">
        <v>40</v>
      </c>
      <c r="O16" s="4" t="s">
        <v>85</v>
      </c>
      <c r="P16" s="4" t="s">
        <v>33</v>
      </c>
      <c r="Q16" s="4">
        <v>0</v>
      </c>
      <c r="R16" s="10">
        <v>44908</v>
      </c>
      <c r="S16" s="7">
        <v>44927</v>
      </c>
      <c r="T16" s="4" t="s">
        <v>34</v>
      </c>
      <c r="U16" s="4">
        <v>583.78</v>
      </c>
      <c r="V16" s="4">
        <v>0</v>
      </c>
      <c r="W16" s="4">
        <v>0</v>
      </c>
      <c r="X16" s="4" t="s">
        <v>86</v>
      </c>
      <c r="Y16" s="4" t="s">
        <v>87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7">
        <v>44911</v>
      </c>
      <c r="G17" s="7">
        <v>44912</v>
      </c>
      <c r="H17" s="4">
        <v>1</v>
      </c>
      <c r="I17" s="4">
        <v>1</v>
      </c>
      <c r="J17" s="4">
        <v>1</v>
      </c>
      <c r="K17" s="4" t="s">
        <v>30</v>
      </c>
      <c r="L17" s="4">
        <v>3637.01</v>
      </c>
      <c r="M17" s="4">
        <v>3637.01</v>
      </c>
      <c r="N17" s="4" t="s">
        <v>91</v>
      </c>
      <c r="O17" s="4" t="s">
        <v>85</v>
      </c>
      <c r="P17" s="4" t="s">
        <v>33</v>
      </c>
      <c r="Q17" s="4">
        <v>0</v>
      </c>
      <c r="R17" s="10">
        <v>44909</v>
      </c>
      <c r="S17" s="7">
        <v>44927</v>
      </c>
      <c r="T17" s="4" t="s">
        <v>34</v>
      </c>
      <c r="U17" s="4">
        <v>3637.01</v>
      </c>
      <c r="V17" s="4">
        <v>0</v>
      </c>
      <c r="W17" s="4">
        <v>0</v>
      </c>
      <c r="X17" s="4" t="s">
        <v>92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44</v>
      </c>
      <c r="E18" s="4" t="s">
        <v>71</v>
      </c>
      <c r="F18" s="7">
        <v>44910</v>
      </c>
      <c r="G18" s="7">
        <v>44912</v>
      </c>
      <c r="H18" s="4">
        <v>1</v>
      </c>
      <c r="I18" s="4">
        <v>2</v>
      </c>
      <c r="J18" s="4">
        <v>2</v>
      </c>
      <c r="K18" s="4" t="s">
        <v>30</v>
      </c>
      <c r="L18" s="4">
        <v>602</v>
      </c>
      <c r="M18" s="4">
        <v>602</v>
      </c>
      <c r="N18" s="4" t="s">
        <v>95</v>
      </c>
      <c r="O18" s="4" t="s">
        <v>85</v>
      </c>
      <c r="P18" s="4" t="s">
        <v>33</v>
      </c>
      <c r="Q18" s="4">
        <v>0</v>
      </c>
      <c r="R18" s="10">
        <v>44910</v>
      </c>
      <c r="S18" s="7">
        <v>44927</v>
      </c>
      <c r="T18" s="4" t="s">
        <v>34</v>
      </c>
      <c r="U18" s="4">
        <v>602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44</v>
      </c>
      <c r="E19" s="4" t="s">
        <v>71</v>
      </c>
      <c r="F19" s="7">
        <v>44910</v>
      </c>
      <c r="G19" s="7">
        <v>44912</v>
      </c>
      <c r="H19" s="4">
        <v>1</v>
      </c>
      <c r="I19" s="4">
        <v>2</v>
      </c>
      <c r="J19" s="4">
        <v>2</v>
      </c>
      <c r="K19" s="4" t="s">
        <v>30</v>
      </c>
      <c r="L19" s="4">
        <v>616</v>
      </c>
      <c r="M19" s="4">
        <v>616</v>
      </c>
      <c r="N19" s="4" t="s">
        <v>97</v>
      </c>
      <c r="O19" s="4" t="s">
        <v>85</v>
      </c>
      <c r="P19" s="4" t="s">
        <v>33</v>
      </c>
      <c r="Q19" s="4">
        <v>0</v>
      </c>
      <c r="R19" s="10">
        <v>44910</v>
      </c>
      <c r="S19" s="7">
        <v>44927</v>
      </c>
      <c r="T19" s="4" t="s">
        <v>34</v>
      </c>
      <c r="U19" s="4">
        <v>616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7">
        <v>44911</v>
      </c>
      <c r="G20" s="7">
        <v>44912</v>
      </c>
      <c r="H20" s="4">
        <v>1</v>
      </c>
      <c r="I20" s="4">
        <v>1</v>
      </c>
      <c r="J20" s="4">
        <v>1</v>
      </c>
      <c r="K20" s="4" t="s">
        <v>30</v>
      </c>
      <c r="L20" s="4">
        <v>573.68</v>
      </c>
      <c r="M20" s="4">
        <v>573.68</v>
      </c>
      <c r="N20" s="4" t="s">
        <v>101</v>
      </c>
      <c r="O20" s="4" t="s">
        <v>85</v>
      </c>
      <c r="P20" s="4" t="s">
        <v>33</v>
      </c>
      <c r="Q20" s="4">
        <v>0</v>
      </c>
      <c r="R20" s="10">
        <v>44910</v>
      </c>
      <c r="S20" s="7">
        <v>44927</v>
      </c>
      <c r="T20" s="4" t="s">
        <v>34</v>
      </c>
      <c r="U20" s="4">
        <v>573.68</v>
      </c>
      <c r="V20" s="4">
        <v>0</v>
      </c>
      <c r="W20" s="4">
        <v>0</v>
      </c>
      <c r="X20" s="4" t="s">
        <v>102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28</v>
      </c>
      <c r="E21" s="4" t="s">
        <v>29</v>
      </c>
      <c r="F21" s="7">
        <v>44911</v>
      </c>
      <c r="G21" s="7">
        <v>44912</v>
      </c>
      <c r="H21" s="4">
        <v>1</v>
      </c>
      <c r="I21" s="4">
        <v>1</v>
      </c>
      <c r="J21" s="4">
        <v>1</v>
      </c>
      <c r="K21" s="4" t="s">
        <v>30</v>
      </c>
      <c r="L21" s="4">
        <v>419.15</v>
      </c>
      <c r="M21" s="4">
        <v>419.15</v>
      </c>
      <c r="N21" s="4" t="s">
        <v>105</v>
      </c>
      <c r="O21" s="4" t="s">
        <v>85</v>
      </c>
      <c r="P21" s="4" t="s">
        <v>33</v>
      </c>
      <c r="Q21" s="4">
        <v>0</v>
      </c>
      <c r="R21" s="10">
        <v>44910</v>
      </c>
      <c r="S21" s="7">
        <v>44927</v>
      </c>
      <c r="T21" s="4" t="s">
        <v>34</v>
      </c>
      <c r="U21" s="4">
        <v>419.15</v>
      </c>
      <c r="V21" s="4">
        <v>0</v>
      </c>
      <c r="W21" s="4">
        <v>0</v>
      </c>
      <c r="X21" s="4" t="s">
        <v>106</v>
      </c>
      <c r="Y21" s="4" t="s">
        <v>36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7">
        <v>44911</v>
      </c>
      <c r="G22" s="7">
        <v>44912</v>
      </c>
      <c r="H22" s="4">
        <v>1</v>
      </c>
      <c r="I22" s="4">
        <v>1</v>
      </c>
      <c r="J22" s="4">
        <v>1</v>
      </c>
      <c r="K22" s="4" t="s">
        <v>30</v>
      </c>
      <c r="L22" s="4">
        <v>472.5</v>
      </c>
      <c r="M22" s="4">
        <v>472.5</v>
      </c>
      <c r="N22" s="4" t="s">
        <v>110</v>
      </c>
      <c r="O22" s="4" t="s">
        <v>85</v>
      </c>
      <c r="P22" s="4" t="s">
        <v>33</v>
      </c>
      <c r="Q22" s="4">
        <v>0</v>
      </c>
      <c r="R22" s="10">
        <v>44910</v>
      </c>
      <c r="S22" s="7">
        <v>44927</v>
      </c>
      <c r="T22" s="4" t="s">
        <v>34</v>
      </c>
      <c r="U22" s="4">
        <v>472.5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44</v>
      </c>
      <c r="E23" s="4" t="s">
        <v>45</v>
      </c>
      <c r="F23" s="7">
        <v>44911</v>
      </c>
      <c r="G23" s="7">
        <v>44912</v>
      </c>
      <c r="H23" s="4">
        <v>1</v>
      </c>
      <c r="I23" s="4">
        <v>1</v>
      </c>
      <c r="J23" s="4">
        <v>1</v>
      </c>
      <c r="K23" s="4" t="s">
        <v>30</v>
      </c>
      <c r="L23" s="4">
        <v>315</v>
      </c>
      <c r="M23" s="4">
        <v>315</v>
      </c>
      <c r="N23" s="4" t="s">
        <v>112</v>
      </c>
      <c r="O23" s="4" t="s">
        <v>85</v>
      </c>
      <c r="P23" s="4" t="s">
        <v>33</v>
      </c>
      <c r="Q23" s="4">
        <v>0</v>
      </c>
      <c r="R23" s="10">
        <v>44911</v>
      </c>
      <c r="S23" s="7">
        <v>44927</v>
      </c>
      <c r="T23" s="4" t="s">
        <v>34</v>
      </c>
      <c r="U23" s="4">
        <v>315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66</v>
      </c>
      <c r="E24" s="4" t="s">
        <v>67</v>
      </c>
      <c r="F24" s="7">
        <v>44911</v>
      </c>
      <c r="G24" s="7">
        <v>44912</v>
      </c>
      <c r="H24" s="4">
        <v>1</v>
      </c>
      <c r="I24" s="4">
        <v>1</v>
      </c>
      <c r="J24" s="4">
        <v>1</v>
      </c>
      <c r="K24" s="4" t="s">
        <v>30</v>
      </c>
      <c r="L24" s="4">
        <v>204</v>
      </c>
      <c r="M24" s="4">
        <v>204</v>
      </c>
      <c r="N24" s="4" t="s">
        <v>79</v>
      </c>
      <c r="O24" s="4" t="s">
        <v>85</v>
      </c>
      <c r="P24" s="4" t="s">
        <v>33</v>
      </c>
      <c r="Q24" s="4">
        <v>0</v>
      </c>
      <c r="R24" s="10">
        <v>44911</v>
      </c>
      <c r="S24" s="7">
        <v>44927</v>
      </c>
      <c r="T24" s="4" t="s">
        <v>34</v>
      </c>
      <c r="U24" s="4">
        <v>204</v>
      </c>
      <c r="V24" s="4">
        <v>0</v>
      </c>
      <c r="W24" s="4">
        <v>0</v>
      </c>
      <c r="X24" s="4" t="s">
        <v>114</v>
      </c>
      <c r="Y24" s="4" t="s">
        <v>36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44</v>
      </c>
      <c r="E25" s="4" t="s">
        <v>71</v>
      </c>
      <c r="F25" s="7">
        <v>44911</v>
      </c>
      <c r="G25" s="7">
        <v>44912</v>
      </c>
      <c r="H25" s="4">
        <v>1</v>
      </c>
      <c r="I25" s="4">
        <v>1</v>
      </c>
      <c r="J25" s="4">
        <v>1</v>
      </c>
      <c r="K25" s="4" t="s">
        <v>30</v>
      </c>
      <c r="L25" s="4">
        <v>308</v>
      </c>
      <c r="M25" s="4">
        <v>308</v>
      </c>
      <c r="N25" s="4" t="s">
        <v>116</v>
      </c>
      <c r="O25" s="4" t="s">
        <v>85</v>
      </c>
      <c r="P25" s="4" t="s">
        <v>33</v>
      </c>
      <c r="Q25" s="4">
        <v>0</v>
      </c>
      <c r="R25" s="10">
        <v>44911</v>
      </c>
      <c r="S25" s="7">
        <v>44927</v>
      </c>
      <c r="T25" s="4" t="s">
        <v>34</v>
      </c>
      <c r="U25" s="4">
        <v>308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118</v>
      </c>
      <c r="E26" s="4" t="s">
        <v>119</v>
      </c>
      <c r="F26" s="7">
        <v>44911</v>
      </c>
      <c r="G26" s="7">
        <v>44912</v>
      </c>
      <c r="H26" s="4">
        <v>1</v>
      </c>
      <c r="I26" s="4">
        <v>1</v>
      </c>
      <c r="J26" s="4">
        <v>1</v>
      </c>
      <c r="K26" s="4" t="s">
        <v>30</v>
      </c>
      <c r="L26" s="4">
        <v>210</v>
      </c>
      <c r="M26" s="4">
        <v>210</v>
      </c>
      <c r="N26" s="4" t="s">
        <v>120</v>
      </c>
      <c r="O26" s="4" t="s">
        <v>85</v>
      </c>
      <c r="P26" s="4" t="s">
        <v>33</v>
      </c>
      <c r="Q26" s="4">
        <v>0</v>
      </c>
      <c r="R26" s="10">
        <v>44911</v>
      </c>
      <c r="S26" s="7">
        <v>44927</v>
      </c>
      <c r="T26" s="4" t="s">
        <v>34</v>
      </c>
      <c r="U26" s="4">
        <v>210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118</v>
      </c>
      <c r="E27" s="4" t="s">
        <v>119</v>
      </c>
      <c r="F27" s="7">
        <v>44911</v>
      </c>
      <c r="G27" s="7">
        <v>44912</v>
      </c>
      <c r="H27" s="4">
        <v>1</v>
      </c>
      <c r="I27" s="4">
        <v>1</v>
      </c>
      <c r="J27" s="4">
        <v>1</v>
      </c>
      <c r="K27" s="4" t="s">
        <v>30</v>
      </c>
      <c r="L27" s="4">
        <v>210</v>
      </c>
      <c r="M27" s="4">
        <v>210</v>
      </c>
      <c r="N27" s="4" t="s">
        <v>120</v>
      </c>
      <c r="O27" s="4" t="s">
        <v>85</v>
      </c>
      <c r="P27" s="4" t="s">
        <v>33</v>
      </c>
      <c r="Q27" s="4">
        <v>0</v>
      </c>
      <c r="R27" s="10">
        <v>44911</v>
      </c>
      <c r="S27" s="7">
        <v>44927</v>
      </c>
      <c r="T27" s="4" t="s">
        <v>34</v>
      </c>
      <c r="U27" s="4">
        <v>210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44</v>
      </c>
      <c r="E28" s="4" t="s">
        <v>54</v>
      </c>
      <c r="F28" s="7">
        <v>44911</v>
      </c>
      <c r="G28" s="7">
        <v>44912</v>
      </c>
      <c r="H28" s="4">
        <v>1</v>
      </c>
      <c r="I28" s="4">
        <v>1</v>
      </c>
      <c r="J28" s="4">
        <v>1</v>
      </c>
      <c r="K28" s="4" t="s">
        <v>30</v>
      </c>
      <c r="L28" s="4">
        <v>315</v>
      </c>
      <c r="M28" s="4">
        <v>315</v>
      </c>
      <c r="N28" s="4" t="s">
        <v>123</v>
      </c>
      <c r="O28" s="4" t="s">
        <v>85</v>
      </c>
      <c r="P28" s="4" t="s">
        <v>33</v>
      </c>
      <c r="Q28" s="4">
        <v>0</v>
      </c>
      <c r="R28" s="10">
        <v>44911</v>
      </c>
      <c r="S28" s="7">
        <v>44927</v>
      </c>
      <c r="T28" s="4" t="s">
        <v>34</v>
      </c>
      <c r="U28" s="4">
        <v>315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124</v>
      </c>
      <c r="B29" s="4" t="s">
        <v>26</v>
      </c>
      <c r="C29" s="4" t="s">
        <v>27</v>
      </c>
      <c r="D29" s="4" t="s">
        <v>44</v>
      </c>
      <c r="E29" s="4" t="s">
        <v>54</v>
      </c>
      <c r="F29" s="7">
        <v>44911</v>
      </c>
      <c r="G29" s="7">
        <v>44912</v>
      </c>
      <c r="H29" s="4">
        <v>2</v>
      </c>
      <c r="I29" s="4">
        <v>1</v>
      </c>
      <c r="J29" s="4">
        <v>2</v>
      </c>
      <c r="K29" s="4" t="s">
        <v>30</v>
      </c>
      <c r="L29" s="4">
        <v>630</v>
      </c>
      <c r="M29" s="4">
        <v>630</v>
      </c>
      <c r="N29" s="4" t="s">
        <v>125</v>
      </c>
      <c r="O29" s="4" t="s">
        <v>85</v>
      </c>
      <c r="P29" s="4" t="s">
        <v>33</v>
      </c>
      <c r="Q29" s="4">
        <v>0</v>
      </c>
      <c r="R29" s="10">
        <v>44911</v>
      </c>
      <c r="S29" s="7">
        <v>44927</v>
      </c>
      <c r="T29" s="4" t="s">
        <v>34</v>
      </c>
      <c r="U29" s="4">
        <v>630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126</v>
      </c>
      <c r="B30" s="4" t="s">
        <v>26</v>
      </c>
      <c r="C30" s="4" t="s">
        <v>27</v>
      </c>
      <c r="D30" s="4" t="s">
        <v>127</v>
      </c>
      <c r="E30" s="4" t="s">
        <v>128</v>
      </c>
      <c r="F30" s="7">
        <v>44912</v>
      </c>
      <c r="G30" s="7">
        <v>44913</v>
      </c>
      <c r="H30" s="4">
        <v>1</v>
      </c>
      <c r="I30" s="4">
        <v>1</v>
      </c>
      <c r="J30" s="4">
        <v>1</v>
      </c>
      <c r="K30" s="4" t="s">
        <v>30</v>
      </c>
      <c r="L30" s="4">
        <v>325.2</v>
      </c>
      <c r="M30" s="4">
        <v>325.2</v>
      </c>
      <c r="N30" s="4" t="s">
        <v>129</v>
      </c>
      <c r="O30" s="4" t="s">
        <v>130</v>
      </c>
      <c r="P30" s="4" t="s">
        <v>33</v>
      </c>
      <c r="Q30" s="4">
        <v>0</v>
      </c>
      <c r="R30" s="10">
        <v>44904</v>
      </c>
      <c r="S30" s="7">
        <v>44928</v>
      </c>
      <c r="T30" s="4" t="s">
        <v>34</v>
      </c>
      <c r="U30" s="4">
        <v>325.2</v>
      </c>
      <c r="V30" s="4">
        <v>0</v>
      </c>
      <c r="W30" s="4">
        <v>0</v>
      </c>
      <c r="X30" s="4" t="s">
        <v>131</v>
      </c>
      <c r="Y30" s="4" t="s">
        <v>36</v>
      </c>
    </row>
    <row r="31" s="4" customFormat="1" spans="1:25">
      <c r="A31" s="4" t="s">
        <v>126</v>
      </c>
      <c r="B31" s="4" t="s">
        <v>26</v>
      </c>
      <c r="C31" s="4" t="s">
        <v>132</v>
      </c>
      <c r="D31" s="4" t="s">
        <v>127</v>
      </c>
      <c r="E31" s="4" t="s">
        <v>128</v>
      </c>
      <c r="F31" s="7">
        <v>44912</v>
      </c>
      <c r="G31" s="7">
        <v>44913</v>
      </c>
      <c r="H31" s="4">
        <v>1</v>
      </c>
      <c r="I31" s="4">
        <v>1</v>
      </c>
      <c r="J31" s="4">
        <v>1</v>
      </c>
      <c r="K31" s="4" t="s">
        <v>30</v>
      </c>
      <c r="L31" s="4">
        <v>-325.2</v>
      </c>
      <c r="M31" s="4">
        <v>-325.2</v>
      </c>
      <c r="N31" s="4" t="s">
        <v>129</v>
      </c>
      <c r="O31" s="4" t="s">
        <v>130</v>
      </c>
      <c r="P31" s="4" t="s">
        <v>33</v>
      </c>
      <c r="Q31" s="4">
        <v>0</v>
      </c>
      <c r="R31" s="10">
        <v>44904</v>
      </c>
      <c r="S31" s="7">
        <v>44928</v>
      </c>
      <c r="T31" s="4" t="s">
        <v>34</v>
      </c>
      <c r="U31" s="4">
        <v>-325.2</v>
      </c>
      <c r="V31" s="4">
        <v>0</v>
      </c>
      <c r="W31" s="4">
        <v>0</v>
      </c>
      <c r="X31" s="4" t="s">
        <v>131</v>
      </c>
      <c r="Y31" s="4" t="s">
        <v>36</v>
      </c>
    </row>
    <row r="32" s="4" customFormat="1" spans="1:25">
      <c r="A32" s="4" t="s">
        <v>133</v>
      </c>
      <c r="B32" s="4" t="s">
        <v>26</v>
      </c>
      <c r="C32" s="4" t="s">
        <v>27</v>
      </c>
      <c r="D32" s="4" t="s">
        <v>28</v>
      </c>
      <c r="E32" s="4" t="s">
        <v>134</v>
      </c>
      <c r="F32" s="7">
        <v>44911</v>
      </c>
      <c r="G32" s="7">
        <v>44913</v>
      </c>
      <c r="H32" s="4">
        <v>1</v>
      </c>
      <c r="I32" s="4">
        <v>2</v>
      </c>
      <c r="J32" s="4">
        <v>2</v>
      </c>
      <c r="K32" s="4" t="s">
        <v>30</v>
      </c>
      <c r="L32" s="4">
        <v>839.31</v>
      </c>
      <c r="M32" s="4">
        <v>839.31</v>
      </c>
      <c r="N32" s="4" t="s">
        <v>135</v>
      </c>
      <c r="O32" s="4" t="s">
        <v>130</v>
      </c>
      <c r="P32" s="4" t="s">
        <v>33</v>
      </c>
      <c r="Q32" s="4">
        <v>0</v>
      </c>
      <c r="R32" s="10">
        <v>44909</v>
      </c>
      <c r="S32" s="7">
        <v>44928</v>
      </c>
      <c r="T32" s="4" t="s">
        <v>34</v>
      </c>
      <c r="U32" s="4">
        <v>839.31</v>
      </c>
      <c r="V32" s="4">
        <v>0</v>
      </c>
      <c r="W32" s="4">
        <v>0</v>
      </c>
      <c r="X32" s="4" t="s">
        <v>136</v>
      </c>
      <c r="Y32" s="4" t="s">
        <v>137</v>
      </c>
    </row>
    <row r="33" s="4" customFormat="1" spans="1:25">
      <c r="A33" s="4" t="s">
        <v>138</v>
      </c>
      <c r="B33" s="4" t="s">
        <v>26</v>
      </c>
      <c r="C33" s="4" t="s">
        <v>27</v>
      </c>
      <c r="D33" s="4" t="s">
        <v>28</v>
      </c>
      <c r="E33" s="4" t="s">
        <v>29</v>
      </c>
      <c r="F33" s="7">
        <v>44911</v>
      </c>
      <c r="G33" s="7">
        <v>44913</v>
      </c>
      <c r="H33" s="4">
        <v>1</v>
      </c>
      <c r="I33" s="4">
        <v>2</v>
      </c>
      <c r="J33" s="4">
        <v>2</v>
      </c>
      <c r="K33" s="4" t="s">
        <v>30</v>
      </c>
      <c r="L33" s="4">
        <v>839.31</v>
      </c>
      <c r="M33" s="4">
        <v>839.31</v>
      </c>
      <c r="N33" s="4" t="s">
        <v>139</v>
      </c>
      <c r="O33" s="4" t="s">
        <v>130</v>
      </c>
      <c r="P33" s="4" t="s">
        <v>33</v>
      </c>
      <c r="Q33" s="4">
        <v>0</v>
      </c>
      <c r="R33" s="10">
        <v>44909</v>
      </c>
      <c r="S33" s="7">
        <v>44928</v>
      </c>
      <c r="T33" s="4" t="s">
        <v>34</v>
      </c>
      <c r="U33" s="4">
        <v>839.31</v>
      </c>
      <c r="V33" s="4">
        <v>0</v>
      </c>
      <c r="W33" s="4">
        <v>0</v>
      </c>
      <c r="X33" s="4" t="s">
        <v>140</v>
      </c>
      <c r="Y33" s="4" t="s">
        <v>141</v>
      </c>
    </row>
    <row r="34" s="4" customFormat="1" spans="1:25">
      <c r="A34" s="4" t="s">
        <v>142</v>
      </c>
      <c r="B34" s="4" t="s">
        <v>26</v>
      </c>
      <c r="C34" s="4" t="s">
        <v>27</v>
      </c>
      <c r="D34" s="4" t="s">
        <v>44</v>
      </c>
      <c r="E34" s="4" t="s">
        <v>143</v>
      </c>
      <c r="F34" s="7">
        <v>44911</v>
      </c>
      <c r="G34" s="7">
        <v>44913</v>
      </c>
      <c r="H34" s="4">
        <v>2</v>
      </c>
      <c r="I34" s="4">
        <v>2</v>
      </c>
      <c r="J34" s="4">
        <v>4</v>
      </c>
      <c r="K34" s="4" t="s">
        <v>30</v>
      </c>
      <c r="L34" s="4">
        <v>1260</v>
      </c>
      <c r="M34" s="4">
        <v>1260</v>
      </c>
      <c r="N34" s="4" t="s">
        <v>144</v>
      </c>
      <c r="O34" s="4" t="s">
        <v>130</v>
      </c>
      <c r="P34" s="4" t="s">
        <v>33</v>
      </c>
      <c r="Q34" s="4">
        <v>0</v>
      </c>
      <c r="R34" s="10">
        <v>44910</v>
      </c>
      <c r="S34" s="7">
        <v>44928</v>
      </c>
      <c r="T34" s="4" t="s">
        <v>34</v>
      </c>
      <c r="U34" s="4">
        <v>1260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145</v>
      </c>
      <c r="B35" s="4" t="s">
        <v>26</v>
      </c>
      <c r="C35" s="4" t="s">
        <v>27</v>
      </c>
      <c r="D35" s="4" t="s">
        <v>57</v>
      </c>
      <c r="E35" s="4" t="s">
        <v>58</v>
      </c>
      <c r="F35" s="7">
        <v>44911</v>
      </c>
      <c r="G35" s="7">
        <v>44913</v>
      </c>
      <c r="H35" s="4">
        <v>1</v>
      </c>
      <c r="I35" s="4">
        <v>2</v>
      </c>
      <c r="J35" s="4">
        <v>2</v>
      </c>
      <c r="K35" s="4" t="s">
        <v>30</v>
      </c>
      <c r="L35" s="4">
        <v>684.78</v>
      </c>
      <c r="M35" s="4">
        <v>684.78</v>
      </c>
      <c r="N35" s="4" t="s">
        <v>146</v>
      </c>
      <c r="O35" s="4" t="s">
        <v>130</v>
      </c>
      <c r="P35" s="4" t="s">
        <v>33</v>
      </c>
      <c r="Q35" s="4">
        <v>0</v>
      </c>
      <c r="R35" s="10">
        <v>44910</v>
      </c>
      <c r="S35" s="7">
        <v>44928</v>
      </c>
      <c r="T35" s="4" t="s">
        <v>34</v>
      </c>
      <c r="U35" s="4">
        <v>684.78</v>
      </c>
      <c r="V35" s="4">
        <v>0</v>
      </c>
      <c r="W35" s="4">
        <v>0</v>
      </c>
      <c r="X35" s="4" t="s">
        <v>147</v>
      </c>
      <c r="Y35" s="4" t="s">
        <v>36</v>
      </c>
    </row>
    <row r="36" s="4" customFormat="1" spans="1:25">
      <c r="A36" s="4" t="s">
        <v>148</v>
      </c>
      <c r="B36" s="4" t="s">
        <v>26</v>
      </c>
      <c r="C36" s="4" t="s">
        <v>27</v>
      </c>
      <c r="D36" s="4" t="s">
        <v>44</v>
      </c>
      <c r="E36" s="4" t="s">
        <v>45</v>
      </c>
      <c r="F36" s="7">
        <v>44911</v>
      </c>
      <c r="G36" s="7">
        <v>44913</v>
      </c>
      <c r="H36" s="4">
        <v>1</v>
      </c>
      <c r="I36" s="4">
        <v>2</v>
      </c>
      <c r="J36" s="4">
        <v>2</v>
      </c>
      <c r="K36" s="4" t="s">
        <v>30</v>
      </c>
      <c r="L36" s="4">
        <v>675</v>
      </c>
      <c r="M36" s="4">
        <v>675</v>
      </c>
      <c r="N36" s="4" t="s">
        <v>64</v>
      </c>
      <c r="O36" s="4" t="s">
        <v>130</v>
      </c>
      <c r="P36" s="4" t="s">
        <v>33</v>
      </c>
      <c r="Q36" s="4">
        <v>0</v>
      </c>
      <c r="R36" s="10">
        <v>44910</v>
      </c>
      <c r="S36" s="7">
        <v>44928</v>
      </c>
      <c r="T36" s="4" t="s">
        <v>34</v>
      </c>
      <c r="U36" s="4">
        <v>675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149</v>
      </c>
      <c r="B37" s="4" t="s">
        <v>26</v>
      </c>
      <c r="C37" s="4" t="s">
        <v>27</v>
      </c>
      <c r="D37" s="4" t="s">
        <v>28</v>
      </c>
      <c r="E37" s="4" t="s">
        <v>134</v>
      </c>
      <c r="F37" s="7">
        <v>44911</v>
      </c>
      <c r="G37" s="7">
        <v>44913</v>
      </c>
      <c r="H37" s="4">
        <v>1</v>
      </c>
      <c r="I37" s="4">
        <v>2</v>
      </c>
      <c r="J37" s="4">
        <v>2</v>
      </c>
      <c r="K37" s="4" t="s">
        <v>30</v>
      </c>
      <c r="L37" s="4">
        <v>842.34</v>
      </c>
      <c r="M37" s="4">
        <v>842.34</v>
      </c>
      <c r="N37" s="4" t="s">
        <v>150</v>
      </c>
      <c r="O37" s="4" t="s">
        <v>130</v>
      </c>
      <c r="P37" s="4" t="s">
        <v>33</v>
      </c>
      <c r="Q37" s="4">
        <v>0</v>
      </c>
      <c r="R37" s="10">
        <v>44910</v>
      </c>
      <c r="S37" s="7">
        <v>44928</v>
      </c>
      <c r="T37" s="4" t="s">
        <v>34</v>
      </c>
      <c r="U37" s="4">
        <v>842.34</v>
      </c>
      <c r="V37" s="4">
        <v>0</v>
      </c>
      <c r="W37" s="4">
        <v>0</v>
      </c>
      <c r="X37" s="4" t="s">
        <v>151</v>
      </c>
      <c r="Y37" s="4" t="s">
        <v>36</v>
      </c>
    </row>
    <row r="38" s="4" customFormat="1" spans="1:25">
      <c r="A38" s="4" t="s">
        <v>152</v>
      </c>
      <c r="B38" s="4" t="s">
        <v>26</v>
      </c>
      <c r="C38" s="4" t="s">
        <v>27</v>
      </c>
      <c r="D38" s="4" t="s">
        <v>44</v>
      </c>
      <c r="E38" s="4" t="s">
        <v>71</v>
      </c>
      <c r="F38" s="7">
        <v>44911</v>
      </c>
      <c r="G38" s="7">
        <v>44913</v>
      </c>
      <c r="H38" s="4">
        <v>1</v>
      </c>
      <c r="I38" s="4">
        <v>2</v>
      </c>
      <c r="J38" s="4">
        <v>2</v>
      </c>
      <c r="K38" s="4" t="s">
        <v>30</v>
      </c>
      <c r="L38" s="4">
        <v>616</v>
      </c>
      <c r="M38" s="4">
        <v>616</v>
      </c>
      <c r="N38" s="4" t="s">
        <v>153</v>
      </c>
      <c r="O38" s="4" t="s">
        <v>130</v>
      </c>
      <c r="P38" s="4" t="s">
        <v>33</v>
      </c>
      <c r="Q38" s="4">
        <v>0</v>
      </c>
      <c r="R38" s="10">
        <v>44911</v>
      </c>
      <c r="S38" s="7">
        <v>44928</v>
      </c>
      <c r="T38" s="4" t="s">
        <v>34</v>
      </c>
      <c r="U38" s="4">
        <v>616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154</v>
      </c>
      <c r="B39" s="4" t="s">
        <v>26</v>
      </c>
      <c r="C39" s="4" t="s">
        <v>27</v>
      </c>
      <c r="D39" s="4" t="s">
        <v>44</v>
      </c>
      <c r="E39" s="4" t="s">
        <v>71</v>
      </c>
      <c r="F39" s="7">
        <v>44911</v>
      </c>
      <c r="G39" s="7">
        <v>44913</v>
      </c>
      <c r="H39" s="4">
        <v>1</v>
      </c>
      <c r="I39" s="4">
        <v>2</v>
      </c>
      <c r="J39" s="4">
        <v>2</v>
      </c>
      <c r="K39" s="4" t="s">
        <v>30</v>
      </c>
      <c r="L39" s="4">
        <v>616</v>
      </c>
      <c r="M39" s="4">
        <v>616</v>
      </c>
      <c r="N39" s="4" t="s">
        <v>155</v>
      </c>
      <c r="O39" s="4" t="s">
        <v>130</v>
      </c>
      <c r="P39" s="4" t="s">
        <v>33</v>
      </c>
      <c r="Q39" s="4">
        <v>0</v>
      </c>
      <c r="R39" s="10">
        <v>44911</v>
      </c>
      <c r="S39" s="7">
        <v>44928</v>
      </c>
      <c r="T39" s="4" t="s">
        <v>34</v>
      </c>
      <c r="U39" s="4">
        <v>616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156</v>
      </c>
      <c r="B40" s="4" t="s">
        <v>26</v>
      </c>
      <c r="C40" s="4" t="s">
        <v>27</v>
      </c>
      <c r="D40" s="4" t="s">
        <v>44</v>
      </c>
      <c r="E40" s="4" t="s">
        <v>71</v>
      </c>
      <c r="F40" s="7">
        <v>44912</v>
      </c>
      <c r="G40" s="7">
        <v>44913</v>
      </c>
      <c r="H40" s="4">
        <v>1</v>
      </c>
      <c r="I40" s="4">
        <v>1</v>
      </c>
      <c r="J40" s="4">
        <v>1</v>
      </c>
      <c r="K40" s="4" t="s">
        <v>30</v>
      </c>
      <c r="L40" s="4">
        <v>311.5</v>
      </c>
      <c r="M40" s="4">
        <v>311.5</v>
      </c>
      <c r="N40" s="4" t="s">
        <v>116</v>
      </c>
      <c r="O40" s="4" t="s">
        <v>130</v>
      </c>
      <c r="P40" s="4" t="s">
        <v>33</v>
      </c>
      <c r="Q40" s="4">
        <v>0</v>
      </c>
      <c r="R40" s="10">
        <v>44911</v>
      </c>
      <c r="S40" s="7">
        <v>44928</v>
      </c>
      <c r="T40" s="4" t="s">
        <v>34</v>
      </c>
      <c r="U40" s="4">
        <v>311.5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157</v>
      </c>
      <c r="B41" s="4" t="s">
        <v>26</v>
      </c>
      <c r="C41" s="4" t="s">
        <v>27</v>
      </c>
      <c r="D41" s="4" t="s">
        <v>44</v>
      </c>
      <c r="E41" s="4" t="s">
        <v>45</v>
      </c>
      <c r="F41" s="7">
        <v>44912</v>
      </c>
      <c r="G41" s="7">
        <v>44913</v>
      </c>
      <c r="H41" s="4">
        <v>1</v>
      </c>
      <c r="I41" s="4">
        <v>1</v>
      </c>
      <c r="J41" s="4">
        <v>1</v>
      </c>
      <c r="K41" s="4" t="s">
        <v>30</v>
      </c>
      <c r="L41" s="4">
        <v>315</v>
      </c>
      <c r="M41" s="4">
        <v>315</v>
      </c>
      <c r="N41" s="4" t="s">
        <v>158</v>
      </c>
      <c r="O41" s="4" t="s">
        <v>130</v>
      </c>
      <c r="P41" s="4" t="s">
        <v>33</v>
      </c>
      <c r="Q41" s="4">
        <v>0</v>
      </c>
      <c r="R41" s="10">
        <v>44912</v>
      </c>
      <c r="S41" s="7">
        <v>44928</v>
      </c>
      <c r="T41" s="4" t="s">
        <v>34</v>
      </c>
      <c r="U41" s="4">
        <v>315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159</v>
      </c>
      <c r="B42" s="4" t="s">
        <v>26</v>
      </c>
      <c r="C42" s="4" t="s">
        <v>27</v>
      </c>
      <c r="D42" s="4" t="s">
        <v>66</v>
      </c>
      <c r="E42" s="4" t="s">
        <v>67</v>
      </c>
      <c r="F42" s="7">
        <v>44912</v>
      </c>
      <c r="G42" s="7">
        <v>44913</v>
      </c>
      <c r="H42" s="4">
        <v>1</v>
      </c>
      <c r="I42" s="4">
        <v>1</v>
      </c>
      <c r="J42" s="4">
        <v>1</v>
      </c>
      <c r="K42" s="4" t="s">
        <v>30</v>
      </c>
      <c r="L42" s="4">
        <v>204</v>
      </c>
      <c r="M42" s="4">
        <v>204</v>
      </c>
      <c r="N42" s="4" t="s">
        <v>79</v>
      </c>
      <c r="O42" s="4" t="s">
        <v>130</v>
      </c>
      <c r="P42" s="4" t="s">
        <v>33</v>
      </c>
      <c r="Q42" s="4">
        <v>0</v>
      </c>
      <c r="R42" s="10">
        <v>44912</v>
      </c>
      <c r="S42" s="7">
        <v>44928</v>
      </c>
      <c r="T42" s="4" t="s">
        <v>34</v>
      </c>
      <c r="U42" s="4">
        <v>204</v>
      </c>
      <c r="V42" s="4">
        <v>0</v>
      </c>
      <c r="W42" s="4">
        <v>0</v>
      </c>
      <c r="X42" s="4" t="s">
        <v>160</v>
      </c>
      <c r="Y42" s="4" t="s">
        <v>36</v>
      </c>
    </row>
    <row r="43" s="4" customFormat="1" spans="1:25">
      <c r="A43" s="4" t="s">
        <v>161</v>
      </c>
      <c r="B43" s="4" t="s">
        <v>26</v>
      </c>
      <c r="C43" s="4" t="s">
        <v>27</v>
      </c>
      <c r="D43" s="4" t="s">
        <v>99</v>
      </c>
      <c r="E43" s="4" t="s">
        <v>100</v>
      </c>
      <c r="F43" s="7">
        <v>44912</v>
      </c>
      <c r="G43" s="7">
        <v>44913</v>
      </c>
      <c r="H43" s="4">
        <v>1</v>
      </c>
      <c r="I43" s="4">
        <v>1</v>
      </c>
      <c r="J43" s="4">
        <v>1</v>
      </c>
      <c r="K43" s="4" t="s">
        <v>30</v>
      </c>
      <c r="L43" s="4">
        <v>551.46</v>
      </c>
      <c r="M43" s="4">
        <v>551.46</v>
      </c>
      <c r="N43" s="4" t="s">
        <v>162</v>
      </c>
      <c r="O43" s="4" t="s">
        <v>130</v>
      </c>
      <c r="P43" s="4" t="s">
        <v>33</v>
      </c>
      <c r="Q43" s="4">
        <v>0</v>
      </c>
      <c r="R43" s="10">
        <v>44912</v>
      </c>
      <c r="S43" s="7">
        <v>44928</v>
      </c>
      <c r="T43" s="4" t="s">
        <v>34</v>
      </c>
      <c r="U43" s="4">
        <v>551.46</v>
      </c>
      <c r="V43" s="4">
        <v>0</v>
      </c>
      <c r="W43" s="4">
        <v>0</v>
      </c>
      <c r="X43" s="4" t="s">
        <v>163</v>
      </c>
      <c r="Y43" s="4" t="s">
        <v>164</v>
      </c>
    </row>
    <row r="44" s="4" customFormat="1" spans="1:25">
      <c r="A44" s="4" t="s">
        <v>165</v>
      </c>
      <c r="B44" s="4" t="s">
        <v>26</v>
      </c>
      <c r="C44" s="4" t="s">
        <v>27</v>
      </c>
      <c r="D44" s="4" t="s">
        <v>44</v>
      </c>
      <c r="E44" s="4" t="s">
        <v>71</v>
      </c>
      <c r="F44" s="7">
        <v>44912</v>
      </c>
      <c r="G44" s="7">
        <v>44913</v>
      </c>
      <c r="H44" s="4">
        <v>1</v>
      </c>
      <c r="I44" s="4">
        <v>1</v>
      </c>
      <c r="J44" s="4">
        <v>1</v>
      </c>
      <c r="K44" s="4" t="s">
        <v>30</v>
      </c>
      <c r="L44" s="4">
        <v>311.5</v>
      </c>
      <c r="M44" s="4">
        <v>311.5</v>
      </c>
      <c r="N44" s="4" t="s">
        <v>166</v>
      </c>
      <c r="O44" s="4" t="s">
        <v>130</v>
      </c>
      <c r="P44" s="4" t="s">
        <v>33</v>
      </c>
      <c r="Q44" s="4">
        <v>0</v>
      </c>
      <c r="R44" s="10">
        <v>44912</v>
      </c>
      <c r="S44" s="7">
        <v>44928</v>
      </c>
      <c r="T44" s="4" t="s">
        <v>34</v>
      </c>
      <c r="U44" s="4">
        <v>311.5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6">
      <c r="A45" s="4" t="s">
        <v>167</v>
      </c>
      <c r="B45" s="4" t="s">
        <v>26</v>
      </c>
      <c r="C45" s="4" t="s">
        <v>27</v>
      </c>
      <c r="D45" s="4" t="s">
        <v>99</v>
      </c>
      <c r="E45" s="4" t="s">
        <v>168</v>
      </c>
      <c r="F45" s="7">
        <v>44912</v>
      </c>
      <c r="G45" s="7">
        <v>44913</v>
      </c>
      <c r="H45" s="4">
        <v>2</v>
      </c>
      <c r="I45" s="4">
        <v>1</v>
      </c>
      <c r="J45" s="4">
        <v>2</v>
      </c>
      <c r="K45" s="4" t="s">
        <v>30</v>
      </c>
      <c r="L45" s="4">
        <v>1102.92</v>
      </c>
      <c r="M45" s="4">
        <v>1102.92</v>
      </c>
      <c r="N45" s="4" t="s">
        <v>169</v>
      </c>
      <c r="O45" s="4" t="s">
        <v>130</v>
      </c>
      <c r="P45" s="4" t="s">
        <v>33</v>
      </c>
      <c r="Q45" s="4">
        <v>0</v>
      </c>
      <c r="R45" s="10">
        <v>44912</v>
      </c>
      <c r="S45" s="7">
        <v>44928</v>
      </c>
      <c r="T45" s="4" t="s">
        <v>34</v>
      </c>
      <c r="U45" s="4">
        <v>1102.92</v>
      </c>
      <c r="V45" s="4">
        <v>0</v>
      </c>
      <c r="W45" s="4">
        <v>0</v>
      </c>
      <c r="X45" s="4" t="s">
        <v>170</v>
      </c>
      <c r="Y45" s="4" t="s">
        <v>171</v>
      </c>
      <c r="Z45" s="4" t="s">
        <v>172</v>
      </c>
    </row>
    <row r="46" s="4" customFormat="1" spans="1:25">
      <c r="A46" s="4" t="s">
        <v>173</v>
      </c>
      <c r="B46" s="4" t="s">
        <v>26</v>
      </c>
      <c r="C46" s="4" t="s">
        <v>27</v>
      </c>
      <c r="D46" s="4" t="s">
        <v>66</v>
      </c>
      <c r="E46" s="4" t="s">
        <v>174</v>
      </c>
      <c r="F46" s="7">
        <v>44912</v>
      </c>
      <c r="G46" s="7">
        <v>44913</v>
      </c>
      <c r="H46" s="4">
        <v>1</v>
      </c>
      <c r="I46" s="4">
        <v>1</v>
      </c>
      <c r="J46" s="4">
        <v>1</v>
      </c>
      <c r="K46" s="4" t="s">
        <v>30</v>
      </c>
      <c r="L46" s="4">
        <v>204</v>
      </c>
      <c r="M46" s="4">
        <v>204</v>
      </c>
      <c r="N46" s="4" t="s">
        <v>175</v>
      </c>
      <c r="O46" s="4" t="s">
        <v>130</v>
      </c>
      <c r="P46" s="4" t="s">
        <v>33</v>
      </c>
      <c r="Q46" s="4">
        <v>0</v>
      </c>
      <c r="R46" s="10">
        <v>44912</v>
      </c>
      <c r="S46" s="7">
        <v>44928</v>
      </c>
      <c r="T46" s="4" t="s">
        <v>34</v>
      </c>
      <c r="U46" s="4">
        <v>204</v>
      </c>
      <c r="V46" s="4">
        <v>0</v>
      </c>
      <c r="W46" s="4">
        <v>0</v>
      </c>
      <c r="X46" s="4" t="s">
        <v>176</v>
      </c>
      <c r="Y46" s="4" t="s">
        <v>36</v>
      </c>
    </row>
    <row r="47" s="4" customFormat="1" spans="1:25">
      <c r="A47" s="4" t="s">
        <v>177</v>
      </c>
      <c r="B47" s="4" t="s">
        <v>26</v>
      </c>
      <c r="C47" s="4" t="s">
        <v>27</v>
      </c>
      <c r="D47" s="4" t="s">
        <v>44</v>
      </c>
      <c r="E47" s="4" t="s">
        <v>74</v>
      </c>
      <c r="F47" s="7">
        <v>44912</v>
      </c>
      <c r="G47" s="7">
        <v>44913</v>
      </c>
      <c r="H47" s="4">
        <v>1</v>
      </c>
      <c r="I47" s="4">
        <v>1</v>
      </c>
      <c r="J47" s="4">
        <v>1</v>
      </c>
      <c r="K47" s="4" t="s">
        <v>30</v>
      </c>
      <c r="L47" s="4">
        <v>311.5</v>
      </c>
      <c r="M47" s="4">
        <v>311.5</v>
      </c>
      <c r="N47" s="4" t="s">
        <v>178</v>
      </c>
      <c r="O47" s="4" t="s">
        <v>130</v>
      </c>
      <c r="P47" s="4" t="s">
        <v>33</v>
      </c>
      <c r="Q47" s="4">
        <v>0</v>
      </c>
      <c r="R47" s="10">
        <v>44912</v>
      </c>
      <c r="S47" s="7">
        <v>44928</v>
      </c>
      <c r="T47" s="4" t="s">
        <v>34</v>
      </c>
      <c r="U47" s="4">
        <v>311.5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179</v>
      </c>
      <c r="B48" s="4" t="s">
        <v>26</v>
      </c>
      <c r="C48" s="4" t="s">
        <v>27</v>
      </c>
      <c r="D48" s="4" t="s">
        <v>44</v>
      </c>
      <c r="E48" s="4" t="s">
        <v>54</v>
      </c>
      <c r="F48" s="7">
        <v>44912</v>
      </c>
      <c r="G48" s="7">
        <v>44913</v>
      </c>
      <c r="H48" s="4">
        <v>1</v>
      </c>
      <c r="I48" s="4">
        <v>1</v>
      </c>
      <c r="J48" s="4">
        <v>1</v>
      </c>
      <c r="K48" s="4" t="s">
        <v>30</v>
      </c>
      <c r="L48" s="4">
        <v>315</v>
      </c>
      <c r="M48" s="4">
        <v>315</v>
      </c>
      <c r="N48" s="4" t="s">
        <v>180</v>
      </c>
      <c r="O48" s="4" t="s">
        <v>130</v>
      </c>
      <c r="P48" s="4" t="s">
        <v>33</v>
      </c>
      <c r="Q48" s="4">
        <v>0</v>
      </c>
      <c r="R48" s="10">
        <v>44912</v>
      </c>
      <c r="S48" s="7">
        <v>44928</v>
      </c>
      <c r="T48" s="4" t="s">
        <v>34</v>
      </c>
      <c r="U48" s="4">
        <v>315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181</v>
      </c>
      <c r="B49" s="4" t="s">
        <v>26</v>
      </c>
      <c r="C49" s="4" t="s">
        <v>27</v>
      </c>
      <c r="D49" s="4" t="s">
        <v>44</v>
      </c>
      <c r="E49" s="4" t="s">
        <v>71</v>
      </c>
      <c r="F49" s="7">
        <v>44911</v>
      </c>
      <c r="G49" s="7">
        <v>44914</v>
      </c>
      <c r="H49" s="4">
        <v>1</v>
      </c>
      <c r="I49" s="4">
        <v>3</v>
      </c>
      <c r="J49" s="4">
        <v>3</v>
      </c>
      <c r="K49" s="4" t="s">
        <v>30</v>
      </c>
      <c r="L49" s="4">
        <v>903</v>
      </c>
      <c r="M49" s="4">
        <v>903</v>
      </c>
      <c r="N49" s="4" t="s">
        <v>182</v>
      </c>
      <c r="O49" s="4" t="s">
        <v>183</v>
      </c>
      <c r="P49" s="4" t="s">
        <v>33</v>
      </c>
      <c r="Q49" s="4">
        <v>0</v>
      </c>
      <c r="R49" s="10">
        <v>44907</v>
      </c>
      <c r="S49" s="7">
        <v>44929</v>
      </c>
      <c r="T49" s="4" t="s">
        <v>34</v>
      </c>
      <c r="U49" s="4">
        <v>903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184</v>
      </c>
      <c r="B50" s="4" t="s">
        <v>26</v>
      </c>
      <c r="C50" s="4" t="s">
        <v>27</v>
      </c>
      <c r="D50" s="4" t="s">
        <v>44</v>
      </c>
      <c r="E50" s="4" t="s">
        <v>45</v>
      </c>
      <c r="F50" s="7">
        <v>44911</v>
      </c>
      <c r="G50" s="7">
        <v>44914</v>
      </c>
      <c r="H50" s="4">
        <v>1</v>
      </c>
      <c r="I50" s="4">
        <v>3</v>
      </c>
      <c r="J50" s="4">
        <v>3</v>
      </c>
      <c r="K50" s="4" t="s">
        <v>30</v>
      </c>
      <c r="L50" s="4">
        <v>945</v>
      </c>
      <c r="M50" s="4">
        <v>945</v>
      </c>
      <c r="N50" s="4" t="s">
        <v>185</v>
      </c>
      <c r="O50" s="4" t="s">
        <v>183</v>
      </c>
      <c r="P50" s="4" t="s">
        <v>33</v>
      </c>
      <c r="Q50" s="4">
        <v>0</v>
      </c>
      <c r="R50" s="10">
        <v>44910</v>
      </c>
      <c r="S50" s="7">
        <v>44929</v>
      </c>
      <c r="T50" s="4" t="s">
        <v>34</v>
      </c>
      <c r="U50" s="4">
        <v>945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186</v>
      </c>
      <c r="B51" s="4" t="s">
        <v>26</v>
      </c>
      <c r="C51" s="4" t="s">
        <v>27</v>
      </c>
      <c r="D51" s="4" t="s">
        <v>44</v>
      </c>
      <c r="E51" s="4" t="s">
        <v>71</v>
      </c>
      <c r="F51" s="7">
        <v>44912</v>
      </c>
      <c r="G51" s="7">
        <v>44914</v>
      </c>
      <c r="H51" s="4">
        <v>1</v>
      </c>
      <c r="I51" s="4">
        <v>2</v>
      </c>
      <c r="J51" s="4">
        <v>2</v>
      </c>
      <c r="K51" s="4" t="s">
        <v>30</v>
      </c>
      <c r="L51" s="4">
        <v>623</v>
      </c>
      <c r="M51" s="4">
        <v>623</v>
      </c>
      <c r="N51" s="4" t="s">
        <v>97</v>
      </c>
      <c r="O51" s="4" t="s">
        <v>183</v>
      </c>
      <c r="P51" s="4" t="s">
        <v>33</v>
      </c>
      <c r="Q51" s="4">
        <v>0</v>
      </c>
      <c r="R51" s="10">
        <v>44911</v>
      </c>
      <c r="S51" s="7">
        <v>44929</v>
      </c>
      <c r="T51" s="4" t="s">
        <v>34</v>
      </c>
      <c r="U51" s="4">
        <v>623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187</v>
      </c>
      <c r="B52" s="4" t="s">
        <v>26</v>
      </c>
      <c r="C52" s="4" t="s">
        <v>27</v>
      </c>
      <c r="D52" s="4" t="s">
        <v>44</v>
      </c>
      <c r="E52" s="4" t="s">
        <v>54</v>
      </c>
      <c r="F52" s="7">
        <v>44912</v>
      </c>
      <c r="G52" s="7">
        <v>44914</v>
      </c>
      <c r="H52" s="4">
        <v>1</v>
      </c>
      <c r="I52" s="4">
        <v>2</v>
      </c>
      <c r="J52" s="4">
        <v>2</v>
      </c>
      <c r="K52" s="4" t="s">
        <v>30</v>
      </c>
      <c r="L52" s="4">
        <v>630</v>
      </c>
      <c r="M52" s="4">
        <v>630</v>
      </c>
      <c r="N52" s="4" t="s">
        <v>188</v>
      </c>
      <c r="O52" s="4" t="s">
        <v>183</v>
      </c>
      <c r="P52" s="4" t="s">
        <v>33</v>
      </c>
      <c r="Q52" s="4">
        <v>0</v>
      </c>
      <c r="R52" s="10">
        <v>44912</v>
      </c>
      <c r="S52" s="7">
        <v>44929</v>
      </c>
      <c r="T52" s="4" t="s">
        <v>34</v>
      </c>
      <c r="U52" s="4">
        <v>630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189</v>
      </c>
      <c r="B53" s="4" t="s">
        <v>26</v>
      </c>
      <c r="C53" s="4" t="s">
        <v>27</v>
      </c>
      <c r="D53" s="4" t="s">
        <v>44</v>
      </c>
      <c r="E53" s="4" t="s">
        <v>143</v>
      </c>
      <c r="F53" s="7">
        <v>44913</v>
      </c>
      <c r="G53" s="7">
        <v>44914</v>
      </c>
      <c r="H53" s="4">
        <v>2</v>
      </c>
      <c r="I53" s="4">
        <v>1</v>
      </c>
      <c r="J53" s="4">
        <v>2</v>
      </c>
      <c r="K53" s="4" t="s">
        <v>30</v>
      </c>
      <c r="L53" s="4">
        <v>630</v>
      </c>
      <c r="M53" s="4">
        <v>630</v>
      </c>
      <c r="N53" s="4" t="s">
        <v>144</v>
      </c>
      <c r="O53" s="4" t="s">
        <v>183</v>
      </c>
      <c r="P53" s="4" t="s">
        <v>33</v>
      </c>
      <c r="Q53" s="4">
        <v>0</v>
      </c>
      <c r="R53" s="10">
        <v>44912.0000115741</v>
      </c>
      <c r="S53" s="7">
        <v>44929</v>
      </c>
      <c r="T53" s="4" t="s">
        <v>34</v>
      </c>
      <c r="U53" s="4">
        <v>630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190</v>
      </c>
      <c r="B54" s="4" t="s">
        <v>26</v>
      </c>
      <c r="C54" s="4" t="s">
        <v>27</v>
      </c>
      <c r="D54" s="4" t="s">
        <v>44</v>
      </c>
      <c r="E54" s="4" t="s">
        <v>71</v>
      </c>
      <c r="F54" s="7">
        <v>44913</v>
      </c>
      <c r="G54" s="7">
        <v>44914</v>
      </c>
      <c r="H54" s="4">
        <v>1</v>
      </c>
      <c r="I54" s="4">
        <v>1</v>
      </c>
      <c r="J54" s="4">
        <v>1</v>
      </c>
      <c r="K54" s="4" t="s">
        <v>30</v>
      </c>
      <c r="L54" s="4">
        <v>311.5</v>
      </c>
      <c r="M54" s="4">
        <v>311.5</v>
      </c>
      <c r="N54" s="4" t="s">
        <v>116</v>
      </c>
      <c r="O54" s="4" t="s">
        <v>183</v>
      </c>
      <c r="P54" s="4" t="s">
        <v>33</v>
      </c>
      <c r="Q54" s="4">
        <v>0</v>
      </c>
      <c r="R54" s="10">
        <v>44912</v>
      </c>
      <c r="S54" s="7">
        <v>44929</v>
      </c>
      <c r="T54" s="4" t="s">
        <v>34</v>
      </c>
      <c r="U54" s="4">
        <v>311.5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191</v>
      </c>
      <c r="B55" s="4" t="s">
        <v>26</v>
      </c>
      <c r="C55" s="4" t="s">
        <v>27</v>
      </c>
      <c r="D55" s="4" t="s">
        <v>44</v>
      </c>
      <c r="E55" s="4" t="s">
        <v>54</v>
      </c>
      <c r="F55" s="7">
        <v>44913</v>
      </c>
      <c r="G55" s="7">
        <v>44914</v>
      </c>
      <c r="H55" s="4">
        <v>1</v>
      </c>
      <c r="I55" s="4">
        <v>1</v>
      </c>
      <c r="J55" s="4">
        <v>1</v>
      </c>
      <c r="K55" s="4" t="s">
        <v>30</v>
      </c>
      <c r="L55" s="4">
        <v>315</v>
      </c>
      <c r="M55" s="4">
        <v>315</v>
      </c>
      <c r="N55" s="4" t="s">
        <v>192</v>
      </c>
      <c r="O55" s="4" t="s">
        <v>183</v>
      </c>
      <c r="P55" s="4" t="s">
        <v>33</v>
      </c>
      <c r="Q55" s="4">
        <v>0</v>
      </c>
      <c r="R55" s="10">
        <v>44913</v>
      </c>
      <c r="S55" s="7">
        <v>44929</v>
      </c>
      <c r="T55" s="4" t="s">
        <v>34</v>
      </c>
      <c r="U55" s="4">
        <v>315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193</v>
      </c>
      <c r="B56" s="4" t="s">
        <v>26</v>
      </c>
      <c r="C56" s="4" t="s">
        <v>27</v>
      </c>
      <c r="D56" s="4" t="s">
        <v>44</v>
      </c>
      <c r="E56" s="4" t="s">
        <v>45</v>
      </c>
      <c r="F56" s="7">
        <v>44913</v>
      </c>
      <c r="G56" s="7">
        <v>44914</v>
      </c>
      <c r="H56" s="4">
        <v>3</v>
      </c>
      <c r="I56" s="4">
        <v>1</v>
      </c>
      <c r="J56" s="4">
        <v>3</v>
      </c>
      <c r="K56" s="4" t="s">
        <v>30</v>
      </c>
      <c r="L56" s="4">
        <v>945</v>
      </c>
      <c r="M56" s="4">
        <v>945</v>
      </c>
      <c r="N56" s="4" t="s">
        <v>194</v>
      </c>
      <c r="O56" s="4" t="s">
        <v>183</v>
      </c>
      <c r="P56" s="4" t="s">
        <v>33</v>
      </c>
      <c r="Q56" s="4">
        <v>0</v>
      </c>
      <c r="R56" s="10">
        <v>44913</v>
      </c>
      <c r="S56" s="7">
        <v>44929</v>
      </c>
      <c r="T56" s="4" t="s">
        <v>34</v>
      </c>
      <c r="U56" s="4">
        <v>945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195</v>
      </c>
      <c r="B57" s="4" t="s">
        <v>26</v>
      </c>
      <c r="C57" s="4" t="s">
        <v>27</v>
      </c>
      <c r="D57" s="4" t="s">
        <v>66</v>
      </c>
      <c r="E57" s="4" t="s">
        <v>67</v>
      </c>
      <c r="F57" s="7">
        <v>44913</v>
      </c>
      <c r="G57" s="7">
        <v>44914</v>
      </c>
      <c r="H57" s="4">
        <v>1</v>
      </c>
      <c r="I57" s="4">
        <v>1</v>
      </c>
      <c r="J57" s="4">
        <v>1</v>
      </c>
      <c r="K57" s="4" t="s">
        <v>30</v>
      </c>
      <c r="L57" s="4">
        <v>204</v>
      </c>
      <c r="M57" s="4">
        <v>204</v>
      </c>
      <c r="N57" s="4" t="s">
        <v>79</v>
      </c>
      <c r="O57" s="4" t="s">
        <v>183</v>
      </c>
      <c r="P57" s="4" t="s">
        <v>33</v>
      </c>
      <c r="Q57" s="4">
        <v>0</v>
      </c>
      <c r="R57" s="10">
        <v>44913</v>
      </c>
      <c r="S57" s="7">
        <v>44929</v>
      </c>
      <c r="T57" s="4" t="s">
        <v>34</v>
      </c>
      <c r="U57" s="4">
        <v>204</v>
      </c>
      <c r="V57" s="4">
        <v>0</v>
      </c>
      <c r="W57" s="4">
        <v>0</v>
      </c>
      <c r="X57" s="4" t="s">
        <v>196</v>
      </c>
      <c r="Y57" s="4" t="s">
        <v>36</v>
      </c>
    </row>
    <row r="58" s="4" customFormat="1" spans="1:25">
      <c r="A58" s="4" t="s">
        <v>197</v>
      </c>
      <c r="B58" s="4" t="s">
        <v>26</v>
      </c>
      <c r="C58" s="4" t="s">
        <v>27</v>
      </c>
      <c r="D58" s="4" t="s">
        <v>44</v>
      </c>
      <c r="E58" s="4" t="s">
        <v>74</v>
      </c>
      <c r="F58" s="7">
        <v>44913</v>
      </c>
      <c r="G58" s="7">
        <v>44914</v>
      </c>
      <c r="H58" s="4">
        <v>1</v>
      </c>
      <c r="I58" s="4">
        <v>1</v>
      </c>
      <c r="J58" s="4">
        <v>1</v>
      </c>
      <c r="K58" s="4" t="s">
        <v>30</v>
      </c>
      <c r="L58" s="4">
        <v>333.75</v>
      </c>
      <c r="M58" s="4">
        <v>333.75</v>
      </c>
      <c r="N58" s="4" t="s">
        <v>198</v>
      </c>
      <c r="O58" s="4" t="s">
        <v>183</v>
      </c>
      <c r="P58" s="4" t="s">
        <v>33</v>
      </c>
      <c r="Q58" s="4">
        <v>0</v>
      </c>
      <c r="R58" s="10">
        <v>44913</v>
      </c>
      <c r="S58" s="7">
        <v>44929</v>
      </c>
      <c r="T58" s="4" t="s">
        <v>34</v>
      </c>
      <c r="U58" s="4">
        <v>333.75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199</v>
      </c>
      <c r="B59" s="4" t="s">
        <v>26</v>
      </c>
      <c r="C59" s="4" t="s">
        <v>27</v>
      </c>
      <c r="D59" s="4" t="s">
        <v>44</v>
      </c>
      <c r="E59" s="4" t="s">
        <v>200</v>
      </c>
      <c r="F59" s="7">
        <v>44913</v>
      </c>
      <c r="G59" s="7">
        <v>44914</v>
      </c>
      <c r="H59" s="4">
        <v>1</v>
      </c>
      <c r="I59" s="4">
        <v>1</v>
      </c>
      <c r="J59" s="4">
        <v>1</v>
      </c>
      <c r="K59" s="4" t="s">
        <v>30</v>
      </c>
      <c r="L59" s="4">
        <v>308</v>
      </c>
      <c r="M59" s="4">
        <v>308</v>
      </c>
      <c r="N59" s="4" t="s">
        <v>201</v>
      </c>
      <c r="O59" s="4" t="s">
        <v>183</v>
      </c>
      <c r="P59" s="4" t="s">
        <v>33</v>
      </c>
      <c r="Q59" s="4">
        <v>0</v>
      </c>
      <c r="R59" s="10">
        <v>44913</v>
      </c>
      <c r="S59" s="7">
        <v>44929</v>
      </c>
      <c r="T59" s="4" t="s">
        <v>34</v>
      </c>
      <c r="U59" s="4">
        <v>308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202</v>
      </c>
      <c r="B60" s="4" t="s">
        <v>26</v>
      </c>
      <c r="C60" s="4" t="s">
        <v>27</v>
      </c>
      <c r="D60" s="4" t="s">
        <v>44</v>
      </c>
      <c r="E60" s="4" t="s">
        <v>71</v>
      </c>
      <c r="F60" s="7">
        <v>44913</v>
      </c>
      <c r="G60" s="7">
        <v>44914</v>
      </c>
      <c r="H60" s="4">
        <v>1</v>
      </c>
      <c r="I60" s="4">
        <v>1</v>
      </c>
      <c r="J60" s="4">
        <v>1</v>
      </c>
      <c r="K60" s="4" t="s">
        <v>30</v>
      </c>
      <c r="L60" s="4">
        <v>311.5</v>
      </c>
      <c r="M60" s="4">
        <v>311.5</v>
      </c>
      <c r="N60" s="4" t="s">
        <v>166</v>
      </c>
      <c r="O60" s="4" t="s">
        <v>183</v>
      </c>
      <c r="P60" s="4" t="s">
        <v>33</v>
      </c>
      <c r="Q60" s="4">
        <v>0</v>
      </c>
      <c r="R60" s="10">
        <v>44913</v>
      </c>
      <c r="S60" s="7">
        <v>44929</v>
      </c>
      <c r="T60" s="4" t="s">
        <v>34</v>
      </c>
      <c r="U60" s="4">
        <v>311.5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203</v>
      </c>
      <c r="B61" s="4" t="s">
        <v>26</v>
      </c>
      <c r="C61" s="4" t="s">
        <v>27</v>
      </c>
      <c r="D61" s="4" t="s">
        <v>127</v>
      </c>
      <c r="E61" s="4" t="s">
        <v>204</v>
      </c>
      <c r="F61" s="7">
        <v>44913</v>
      </c>
      <c r="G61" s="7">
        <v>44914</v>
      </c>
      <c r="H61" s="4">
        <v>2</v>
      </c>
      <c r="I61" s="4">
        <v>1</v>
      </c>
      <c r="J61" s="4">
        <v>2</v>
      </c>
      <c r="K61" s="4" t="s">
        <v>30</v>
      </c>
      <c r="L61" s="4">
        <v>700</v>
      </c>
      <c r="M61" s="4">
        <v>700</v>
      </c>
      <c r="N61" s="4" t="s">
        <v>205</v>
      </c>
      <c r="O61" s="4" t="s">
        <v>183</v>
      </c>
      <c r="P61" s="4" t="s">
        <v>33</v>
      </c>
      <c r="Q61" s="4">
        <v>0</v>
      </c>
      <c r="R61" s="10">
        <v>44913</v>
      </c>
      <c r="S61" s="7">
        <v>44929</v>
      </c>
      <c r="T61" s="4" t="s">
        <v>34</v>
      </c>
      <c r="U61" s="4">
        <v>700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206</v>
      </c>
      <c r="B62" s="4" t="s">
        <v>26</v>
      </c>
      <c r="C62" s="4" t="s">
        <v>27</v>
      </c>
      <c r="D62" s="4" t="s">
        <v>44</v>
      </c>
      <c r="E62" s="4" t="s">
        <v>71</v>
      </c>
      <c r="F62" s="7">
        <v>44913</v>
      </c>
      <c r="G62" s="7">
        <v>44914</v>
      </c>
      <c r="H62" s="4">
        <v>2</v>
      </c>
      <c r="I62" s="4">
        <v>1</v>
      </c>
      <c r="J62" s="4">
        <v>2</v>
      </c>
      <c r="K62" s="4" t="s">
        <v>30</v>
      </c>
      <c r="L62" s="4">
        <v>667.5</v>
      </c>
      <c r="M62" s="4">
        <v>667.5</v>
      </c>
      <c r="N62" s="4" t="s">
        <v>207</v>
      </c>
      <c r="O62" s="4" t="s">
        <v>183</v>
      </c>
      <c r="P62" s="4" t="s">
        <v>33</v>
      </c>
      <c r="Q62" s="4">
        <v>0</v>
      </c>
      <c r="R62" s="10">
        <v>44913</v>
      </c>
      <c r="S62" s="7">
        <v>44929</v>
      </c>
      <c r="T62" s="4" t="s">
        <v>34</v>
      </c>
      <c r="U62" s="4">
        <v>667.5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208</v>
      </c>
      <c r="B63" s="4" t="s">
        <v>26</v>
      </c>
      <c r="C63" s="4" t="s">
        <v>27</v>
      </c>
      <c r="D63" s="4" t="s">
        <v>99</v>
      </c>
      <c r="E63" s="4" t="s">
        <v>168</v>
      </c>
      <c r="F63" s="7">
        <v>44913</v>
      </c>
      <c r="G63" s="7">
        <v>44914</v>
      </c>
      <c r="H63" s="4">
        <v>1</v>
      </c>
      <c r="I63" s="4">
        <v>1</v>
      </c>
      <c r="J63" s="4">
        <v>1</v>
      </c>
      <c r="K63" s="4" t="s">
        <v>30</v>
      </c>
      <c r="L63" s="4">
        <v>551.46</v>
      </c>
      <c r="M63" s="4">
        <v>551.46</v>
      </c>
      <c r="N63" s="4" t="s">
        <v>209</v>
      </c>
      <c r="O63" s="4" t="s">
        <v>183</v>
      </c>
      <c r="P63" s="4" t="s">
        <v>33</v>
      </c>
      <c r="Q63" s="4">
        <v>0</v>
      </c>
      <c r="R63" s="10">
        <v>44913</v>
      </c>
      <c r="S63" s="7">
        <v>44929</v>
      </c>
      <c r="T63" s="4" t="s">
        <v>34</v>
      </c>
      <c r="U63" s="4">
        <v>551.46</v>
      </c>
      <c r="V63" s="4">
        <v>0</v>
      </c>
      <c r="W63" s="4">
        <v>0</v>
      </c>
      <c r="X63" s="4" t="s">
        <v>210</v>
      </c>
      <c r="Y63" s="4" t="s">
        <v>211</v>
      </c>
    </row>
    <row r="64" s="4" customFormat="1" spans="1:25">
      <c r="A64" s="4" t="s">
        <v>212</v>
      </c>
      <c r="B64" s="4" t="s">
        <v>26</v>
      </c>
      <c r="C64" s="4" t="s">
        <v>27</v>
      </c>
      <c r="D64" s="4" t="s">
        <v>99</v>
      </c>
      <c r="E64" s="4" t="s">
        <v>100</v>
      </c>
      <c r="F64" s="7">
        <v>44913</v>
      </c>
      <c r="G64" s="7">
        <v>44914</v>
      </c>
      <c r="H64" s="4">
        <v>1</v>
      </c>
      <c r="I64" s="4">
        <v>1</v>
      </c>
      <c r="J64" s="4">
        <v>1</v>
      </c>
      <c r="K64" s="4" t="s">
        <v>30</v>
      </c>
      <c r="L64" s="4">
        <v>551.46</v>
      </c>
      <c r="M64" s="4">
        <v>551.46</v>
      </c>
      <c r="N64" s="4" t="s">
        <v>213</v>
      </c>
      <c r="O64" s="4" t="s">
        <v>183</v>
      </c>
      <c r="P64" s="4" t="s">
        <v>33</v>
      </c>
      <c r="Q64" s="4">
        <v>0</v>
      </c>
      <c r="R64" s="10">
        <v>44913</v>
      </c>
      <c r="S64" s="7">
        <v>44929</v>
      </c>
      <c r="T64" s="4" t="s">
        <v>34</v>
      </c>
      <c r="U64" s="4">
        <v>551.46</v>
      </c>
      <c r="V64" s="4">
        <v>0</v>
      </c>
      <c r="W64" s="4">
        <v>0</v>
      </c>
      <c r="X64" s="4" t="s">
        <v>214</v>
      </c>
      <c r="Y64" s="4" t="s">
        <v>215</v>
      </c>
    </row>
    <row r="65" s="4" customFormat="1" spans="1:25">
      <c r="A65" s="4" t="s">
        <v>216</v>
      </c>
      <c r="B65" s="4" t="s">
        <v>26</v>
      </c>
      <c r="C65" s="4" t="s">
        <v>27</v>
      </c>
      <c r="D65" s="4" t="s">
        <v>44</v>
      </c>
      <c r="E65" s="4" t="s">
        <v>45</v>
      </c>
      <c r="F65" s="7">
        <v>44913</v>
      </c>
      <c r="G65" s="7">
        <v>44914</v>
      </c>
      <c r="H65" s="4">
        <v>5</v>
      </c>
      <c r="I65" s="4">
        <v>1</v>
      </c>
      <c r="J65" s="4">
        <v>5</v>
      </c>
      <c r="K65" s="4" t="s">
        <v>30</v>
      </c>
      <c r="L65" s="4">
        <v>1687.5</v>
      </c>
      <c r="M65" s="4">
        <v>1687.5</v>
      </c>
      <c r="N65" s="4" t="s">
        <v>217</v>
      </c>
      <c r="O65" s="4" t="s">
        <v>183</v>
      </c>
      <c r="P65" s="4" t="s">
        <v>33</v>
      </c>
      <c r="Q65" s="4">
        <v>0</v>
      </c>
      <c r="R65" s="10">
        <v>44913</v>
      </c>
      <c r="S65" s="7">
        <v>44929</v>
      </c>
      <c r="T65" s="4" t="s">
        <v>34</v>
      </c>
      <c r="U65" s="4">
        <v>1687.5</v>
      </c>
      <c r="V65" s="4">
        <v>0</v>
      </c>
      <c r="W65" s="4">
        <v>0</v>
      </c>
      <c r="X65" s="4" t="s">
        <v>36</v>
      </c>
      <c r="Y6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3"/>
  <sheetViews>
    <sheetView tabSelected="1" topLeftCell="A64" workbookViewId="0">
      <selection activeCell="F70" sqref="F70"/>
    </sheetView>
  </sheetViews>
  <sheetFormatPr defaultColWidth="10" defaultRowHeight="14.4"/>
  <cols>
    <col min="1" max="1" width="12.8888888888889" style="4"/>
    <col min="2" max="3" width="11.8888888888889" style="4"/>
    <col min="4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218</v>
      </c>
    </row>
    <row r="2" s="4" customFormat="1" hidden="1" spans="1:9">
      <c r="A2" s="6">
        <v>999221869652651</v>
      </c>
      <c r="B2" s="7">
        <v>44906</v>
      </c>
      <c r="C2" s="7">
        <v>44911</v>
      </c>
      <c r="D2" s="4">
        <v>2290.68</v>
      </c>
      <c r="E2" s="4" t="str">
        <f>VLOOKUP(A2,HOP!A:L,12,0)</f>
        <v>2290.68</v>
      </c>
      <c r="F2" s="4" t="str">
        <f>VLOOKUP(A2,HOP!A:C,3,0)</f>
        <v>2859109</v>
      </c>
      <c r="G2" s="4">
        <f>D2-E2</f>
        <v>0</v>
      </c>
      <c r="H2" s="4" t="str">
        <f>$H$1&amp;F2</f>
        <v>，2859109</v>
      </c>
      <c r="I2" s="4" t="str">
        <f>VLOOKUP(A2,HOP!A:U,21,0)</f>
        <v>直连</v>
      </c>
    </row>
    <row r="3" s="4" customFormat="1" hidden="1" spans="1:9">
      <c r="A3" s="6">
        <v>999221905023762</v>
      </c>
      <c r="B3" s="7">
        <v>44909</v>
      </c>
      <c r="C3" s="7">
        <v>44911</v>
      </c>
      <c r="D3" s="4">
        <v>1088.78</v>
      </c>
      <c r="E3" s="4" t="str">
        <f>VLOOKUP(A3,HOP!A:L,12,0)</f>
        <v>1088.78</v>
      </c>
      <c r="F3" s="4" t="str">
        <f>VLOOKUP(A3,HOP!A:C,3,0)</f>
        <v>2869554</v>
      </c>
      <c r="G3" s="4">
        <f t="shared" ref="G3:G34" si="0">D3-E3</f>
        <v>0</v>
      </c>
      <c r="H3" s="4" t="str">
        <f t="shared" ref="H3:H34" si="1">$H$1&amp;F3</f>
        <v>，2869554</v>
      </c>
      <c r="I3" s="4" t="str">
        <f>VLOOKUP(A3,HOP!A:U,21,0)</f>
        <v>直连</v>
      </c>
    </row>
    <row r="4" s="4" customFormat="1" spans="1:10">
      <c r="A4" s="11" t="s">
        <v>219</v>
      </c>
      <c r="B4" s="7">
        <v>44910</v>
      </c>
      <c r="C4" s="7">
        <v>44911</v>
      </c>
      <c r="D4" s="4">
        <v>334.5</v>
      </c>
      <c r="E4" s="4">
        <v>334.5</v>
      </c>
      <c r="F4" s="12" t="s">
        <v>220</v>
      </c>
      <c r="G4" s="4">
        <f t="shared" si="0"/>
        <v>0</v>
      </c>
      <c r="H4" s="4" t="str">
        <f t="shared" si="1"/>
        <v>，202212131750590021</v>
      </c>
      <c r="I4" s="4" t="e">
        <f>VLOOKUP(A4,HOP!A:U,21,0)</f>
        <v>#N/A</v>
      </c>
      <c r="J4" s="4">
        <v>12.13</v>
      </c>
    </row>
    <row r="5" s="4" customFormat="1" hidden="1" spans="1:9">
      <c r="A5" s="6">
        <v>999221916447161</v>
      </c>
      <c r="B5" s="7">
        <v>44910</v>
      </c>
      <c r="C5" s="7">
        <v>44911</v>
      </c>
      <c r="D5" s="4">
        <v>153</v>
      </c>
      <c r="E5" s="4" t="str">
        <f>VLOOKUP(A5,HOP!A:L,12,0)</f>
        <v>153.00</v>
      </c>
      <c r="F5" s="4" t="str">
        <f>VLOOKUP(A5,HOP!A:C,3,0)</f>
        <v>2872924</v>
      </c>
      <c r="G5" s="4">
        <f t="shared" si="0"/>
        <v>0</v>
      </c>
      <c r="H5" s="4" t="str">
        <f t="shared" si="1"/>
        <v>，2872924</v>
      </c>
      <c r="I5" s="4" t="str">
        <f>VLOOKUP(A5,HOP!A:U,21,0)</f>
        <v>直采</v>
      </c>
    </row>
    <row r="6" s="4" customFormat="1" spans="1:10">
      <c r="A6" s="11" t="s">
        <v>221</v>
      </c>
      <c r="B6" s="7">
        <v>44910</v>
      </c>
      <c r="C6" s="7">
        <v>44911</v>
      </c>
      <c r="D6" s="4">
        <v>312.2</v>
      </c>
      <c r="E6" s="4">
        <v>312.2</v>
      </c>
      <c r="F6" s="12" t="s">
        <v>222</v>
      </c>
      <c r="G6" s="4">
        <f t="shared" si="0"/>
        <v>0</v>
      </c>
      <c r="H6" s="4" t="str">
        <f t="shared" si="1"/>
        <v>，202212142046510021</v>
      </c>
      <c r="I6" s="4" t="e">
        <f>VLOOKUP(A6,HOP!A:U,21,0)</f>
        <v>#N/A</v>
      </c>
      <c r="J6" s="4">
        <v>12.14</v>
      </c>
    </row>
    <row r="7" s="4" customFormat="1" hidden="1" spans="1:9">
      <c r="A7" s="6">
        <v>999221925100300</v>
      </c>
      <c r="B7" s="7">
        <v>44910</v>
      </c>
      <c r="C7" s="7">
        <v>44911</v>
      </c>
      <c r="D7" s="4">
        <v>339.36</v>
      </c>
      <c r="E7" s="4" t="str">
        <f>VLOOKUP(A7,HOP!A:L,12,0)</f>
        <v>339.36</v>
      </c>
      <c r="F7" s="4" t="str">
        <f>VLOOKUP(A7,HOP!A:C,3,0)</f>
        <v>2874286</v>
      </c>
      <c r="G7" s="4">
        <f t="shared" si="0"/>
        <v>0</v>
      </c>
      <c r="H7" s="4" t="str">
        <f t="shared" si="1"/>
        <v>，2874286</v>
      </c>
      <c r="I7" s="4" t="str">
        <f>VLOOKUP(A7,HOP!A:U,21,0)</f>
        <v>直连</v>
      </c>
    </row>
    <row r="8" s="4" customFormat="1" spans="1:10">
      <c r="A8" s="11" t="s">
        <v>223</v>
      </c>
      <c r="B8" s="7">
        <v>44910</v>
      </c>
      <c r="C8" s="7">
        <v>44911</v>
      </c>
      <c r="D8" s="4">
        <v>312.2</v>
      </c>
      <c r="E8" s="4">
        <v>312.2</v>
      </c>
      <c r="F8" s="12" t="s">
        <v>224</v>
      </c>
      <c r="G8" s="4">
        <f t="shared" si="0"/>
        <v>0</v>
      </c>
      <c r="H8" s="4" t="str">
        <f t="shared" si="1"/>
        <v>，202212150928540020</v>
      </c>
      <c r="I8" s="4" t="e">
        <f>VLOOKUP(A8,HOP!A:U,21,0)</f>
        <v>#N/A</v>
      </c>
      <c r="J8" s="4">
        <v>12.15</v>
      </c>
    </row>
    <row r="9" s="4" customFormat="1" spans="1:10">
      <c r="A9" s="11" t="s">
        <v>225</v>
      </c>
      <c r="B9" s="7">
        <v>44910</v>
      </c>
      <c r="C9" s="7">
        <v>44911</v>
      </c>
      <c r="D9" s="4">
        <v>334.5</v>
      </c>
      <c r="E9" s="4">
        <v>334.5</v>
      </c>
      <c r="F9" s="12" t="s">
        <v>226</v>
      </c>
      <c r="G9" s="4">
        <f t="shared" si="0"/>
        <v>0</v>
      </c>
      <c r="H9" s="4" t="str">
        <f t="shared" si="1"/>
        <v>，202212150931460034</v>
      </c>
      <c r="I9" s="4" t="e">
        <f>VLOOKUP(A9,HOP!A:U,21,0)</f>
        <v>#N/A</v>
      </c>
      <c r="J9" s="4">
        <v>12.15</v>
      </c>
    </row>
    <row r="10" s="4" customFormat="1" hidden="1" spans="1:9">
      <c r="A10" s="6">
        <v>999221927040895</v>
      </c>
      <c r="B10" s="7">
        <v>44910</v>
      </c>
      <c r="C10" s="7">
        <v>44911</v>
      </c>
      <c r="D10" s="4">
        <v>204</v>
      </c>
      <c r="E10" s="4" t="str">
        <f>VLOOKUP(A10,HOP!A:L,12,0)</f>
        <v>204.00</v>
      </c>
      <c r="F10" s="4" t="str">
        <f>VLOOKUP(A10,HOP!A:C,3,0)</f>
        <v>2874864</v>
      </c>
      <c r="G10" s="4">
        <f t="shared" si="0"/>
        <v>0</v>
      </c>
      <c r="H10" s="4" t="str">
        <f t="shared" si="1"/>
        <v>，2874864</v>
      </c>
      <c r="I10" s="4" t="str">
        <f>VLOOKUP(A10,HOP!A:U,21,0)</f>
        <v>直采</v>
      </c>
    </row>
    <row r="11" s="4" customFormat="1" spans="1:10">
      <c r="A11" s="11" t="s">
        <v>227</v>
      </c>
      <c r="B11" s="7">
        <v>44910</v>
      </c>
      <c r="C11" s="7">
        <v>44911</v>
      </c>
      <c r="D11" s="4">
        <v>616</v>
      </c>
      <c r="E11" s="4">
        <v>616</v>
      </c>
      <c r="F11" s="12" t="s">
        <v>228</v>
      </c>
      <c r="G11" s="4">
        <f t="shared" si="0"/>
        <v>0</v>
      </c>
      <c r="H11" s="4" t="str">
        <f t="shared" si="1"/>
        <v>，202212151154170034</v>
      </c>
      <c r="I11" s="4" t="e">
        <f>VLOOKUP(A11,HOP!A:U,21,0)</f>
        <v>#N/A</v>
      </c>
      <c r="J11" s="4">
        <v>12.15</v>
      </c>
    </row>
    <row r="12" s="4" customFormat="1" spans="1:10">
      <c r="A12" s="11" t="s">
        <v>229</v>
      </c>
      <c r="B12" s="7">
        <v>44910</v>
      </c>
      <c r="C12" s="7">
        <v>44911</v>
      </c>
      <c r="D12" s="4">
        <v>616</v>
      </c>
      <c r="E12" s="4">
        <v>616</v>
      </c>
      <c r="F12" s="12" t="s">
        <v>230</v>
      </c>
      <c r="G12" s="4">
        <f t="shared" si="0"/>
        <v>0</v>
      </c>
      <c r="H12" s="4" t="str">
        <f t="shared" si="1"/>
        <v>，202212151550420020</v>
      </c>
      <c r="I12" s="4" t="e">
        <f>VLOOKUP(A12,HOP!A:U,21,0)</f>
        <v>#N/A</v>
      </c>
      <c r="J12" s="4">
        <v>12.15</v>
      </c>
    </row>
    <row r="13" s="4" customFormat="1" spans="1:10">
      <c r="A13" s="11" t="s">
        <v>231</v>
      </c>
      <c r="B13" s="7">
        <v>44910</v>
      </c>
      <c r="C13" s="7">
        <v>44911</v>
      </c>
      <c r="D13" s="4">
        <v>330</v>
      </c>
      <c r="E13" s="4">
        <v>330</v>
      </c>
      <c r="F13" s="12" t="s">
        <v>232</v>
      </c>
      <c r="G13" s="4">
        <f t="shared" si="0"/>
        <v>0</v>
      </c>
      <c r="H13" s="4" t="str">
        <f t="shared" si="1"/>
        <v>，202212151605030034</v>
      </c>
      <c r="I13" s="4" t="e">
        <f>VLOOKUP(A13,HOP!A:U,21,0)</f>
        <v>#N/A</v>
      </c>
      <c r="J13" s="4">
        <v>12.15</v>
      </c>
    </row>
    <row r="14" s="4" customFormat="1" hidden="1" spans="1:9">
      <c r="A14" s="6">
        <v>999221931423599</v>
      </c>
      <c r="B14" s="7">
        <v>44910</v>
      </c>
      <c r="C14" s="7">
        <v>44911</v>
      </c>
      <c r="D14" s="4">
        <v>204</v>
      </c>
      <c r="E14" s="4" t="str">
        <f>VLOOKUP(A14,HOP!A:L,12,0)</f>
        <v>204.00</v>
      </c>
      <c r="F14" s="4" t="str">
        <f>VLOOKUP(A14,HOP!A:C,3,0)</f>
        <v>2876366</v>
      </c>
      <c r="G14" s="4">
        <f t="shared" si="0"/>
        <v>0</v>
      </c>
      <c r="H14" s="4" t="str">
        <f t="shared" si="1"/>
        <v>，2876366</v>
      </c>
      <c r="I14" s="4" t="str">
        <f>VLOOKUP(A14,HOP!A:U,21,0)</f>
        <v>直采</v>
      </c>
    </row>
    <row r="15" s="5" customFormat="1" spans="1:10">
      <c r="A15" s="13" t="s">
        <v>233</v>
      </c>
      <c r="B15" s="9">
        <v>44901</v>
      </c>
      <c r="C15" s="9">
        <v>44905</v>
      </c>
      <c r="D15" s="5">
        <v>-1030.5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  <c r="J15" s="5" t="s">
        <v>234</v>
      </c>
    </row>
    <row r="16" s="4" customFormat="1" hidden="1" spans="1:9">
      <c r="A16" s="6">
        <v>999221905078590</v>
      </c>
      <c r="B16" s="7">
        <v>44911</v>
      </c>
      <c r="C16" s="7">
        <v>44912</v>
      </c>
      <c r="D16" s="4">
        <v>583.78</v>
      </c>
      <c r="E16" s="4" t="str">
        <f>VLOOKUP(A16,HOP!A:L,12,0)</f>
        <v>583.78</v>
      </c>
      <c r="F16" s="4" t="str">
        <f>VLOOKUP(A16,HOP!A:C,3,0)</f>
        <v>2869556</v>
      </c>
      <c r="G16" s="4">
        <f t="shared" si="0"/>
        <v>0</v>
      </c>
      <c r="H16" s="4" t="str">
        <f t="shared" si="1"/>
        <v>，2869556</v>
      </c>
      <c r="I16" s="4" t="str">
        <f>VLOOKUP(A16,HOP!A:U,21,0)</f>
        <v>直连</v>
      </c>
    </row>
    <row r="17" s="4" customFormat="1" hidden="1" spans="1:9">
      <c r="A17" s="6">
        <v>999221916341526</v>
      </c>
      <c r="B17" s="7">
        <v>44911</v>
      </c>
      <c r="C17" s="7">
        <v>44912</v>
      </c>
      <c r="D17" s="4">
        <v>3637.01</v>
      </c>
      <c r="E17" s="4" t="str">
        <f>VLOOKUP(A17,HOP!A:L,12,0)</f>
        <v>3637.01</v>
      </c>
      <c r="F17" s="4" t="str">
        <f>VLOOKUP(A17,HOP!A:C,3,0)</f>
        <v>2872872</v>
      </c>
      <c r="G17" s="4">
        <f t="shared" si="0"/>
        <v>0</v>
      </c>
      <c r="H17" s="4" t="str">
        <f t="shared" si="1"/>
        <v>，2872872</v>
      </c>
      <c r="I17" s="4" t="str">
        <f>VLOOKUP(A17,HOP!A:U,21,0)</f>
        <v>直连</v>
      </c>
    </row>
    <row r="18" s="4" customFormat="1" spans="1:10">
      <c r="A18" s="11" t="s">
        <v>235</v>
      </c>
      <c r="B18" s="7">
        <v>44910</v>
      </c>
      <c r="C18" s="7">
        <v>44912</v>
      </c>
      <c r="D18" s="4">
        <v>602</v>
      </c>
      <c r="E18" s="4">
        <v>602</v>
      </c>
      <c r="F18" s="12" t="s">
        <v>236</v>
      </c>
      <c r="G18" s="4">
        <f t="shared" si="0"/>
        <v>0</v>
      </c>
      <c r="H18" s="4" t="str">
        <f t="shared" si="1"/>
        <v>，202212150935330034</v>
      </c>
      <c r="I18" s="4" t="e">
        <f>VLOOKUP(A18,HOP!A:U,21,0)</f>
        <v>#N/A</v>
      </c>
      <c r="J18" s="4">
        <v>12.15</v>
      </c>
    </row>
    <row r="19" s="4" customFormat="1" spans="1:10">
      <c r="A19" s="11" t="s">
        <v>237</v>
      </c>
      <c r="B19" s="7">
        <v>44910</v>
      </c>
      <c r="C19" s="7">
        <v>44912</v>
      </c>
      <c r="D19" s="4">
        <v>616</v>
      </c>
      <c r="E19" s="4">
        <v>616</v>
      </c>
      <c r="F19" s="12" t="s">
        <v>238</v>
      </c>
      <c r="G19" s="4">
        <f t="shared" si="0"/>
        <v>0</v>
      </c>
      <c r="H19" s="4" t="str">
        <f t="shared" si="1"/>
        <v>，202212151301470034</v>
      </c>
      <c r="I19" s="4" t="e">
        <f>VLOOKUP(A19,HOP!A:U,21,0)</f>
        <v>#N/A</v>
      </c>
      <c r="J19" s="4">
        <v>12.15</v>
      </c>
    </row>
    <row r="20" s="4" customFormat="1" hidden="1" spans="1:9">
      <c r="A20" s="6">
        <v>999221929127955</v>
      </c>
      <c r="B20" s="7">
        <v>44911</v>
      </c>
      <c r="C20" s="7">
        <v>44912</v>
      </c>
      <c r="D20" s="4">
        <v>573.68</v>
      </c>
      <c r="E20" s="4" t="str">
        <f>VLOOKUP(A20,HOP!A:L,12,0)</f>
        <v>573.68</v>
      </c>
      <c r="F20" s="4" t="str">
        <f>VLOOKUP(A20,HOP!A:C,3,0)</f>
        <v>2876075</v>
      </c>
      <c r="G20" s="4">
        <f t="shared" si="0"/>
        <v>0</v>
      </c>
      <c r="H20" s="4" t="str">
        <f t="shared" si="1"/>
        <v>，2876075</v>
      </c>
      <c r="I20" s="4" t="str">
        <f>VLOOKUP(A20,HOP!A:U,21,0)</f>
        <v>直连</v>
      </c>
    </row>
    <row r="21" s="4" customFormat="1" hidden="1" spans="1:9">
      <c r="A21" s="6">
        <v>999221933047326</v>
      </c>
      <c r="B21" s="7">
        <v>44911</v>
      </c>
      <c r="C21" s="7">
        <v>44912</v>
      </c>
      <c r="D21" s="4">
        <v>419.15</v>
      </c>
      <c r="E21" s="4" t="str">
        <f>VLOOKUP(A21,HOP!A:L,12,0)</f>
        <v>419.15</v>
      </c>
      <c r="F21" s="4" t="str">
        <f>VLOOKUP(A21,HOP!A:C,3,0)</f>
        <v>2876853</v>
      </c>
      <c r="G21" s="4">
        <f t="shared" si="0"/>
        <v>0</v>
      </c>
      <c r="H21" s="4" t="str">
        <f t="shared" si="1"/>
        <v>，2876853</v>
      </c>
      <c r="I21" s="4" t="str">
        <f>VLOOKUP(A21,HOP!A:U,21,0)</f>
        <v>直连</v>
      </c>
    </row>
    <row r="22" s="4" customFormat="1" spans="1:10">
      <c r="A22" s="6">
        <v>21933638474</v>
      </c>
      <c r="B22" s="7">
        <v>44911</v>
      </c>
      <c r="C22" s="7">
        <v>44912</v>
      </c>
      <c r="D22" s="4">
        <v>472.5</v>
      </c>
      <c r="E22" s="4">
        <v>472.5</v>
      </c>
      <c r="F22" s="12" t="s">
        <v>239</v>
      </c>
      <c r="G22" s="4">
        <f t="shared" si="0"/>
        <v>0</v>
      </c>
      <c r="H22" s="4" t="str">
        <f t="shared" si="1"/>
        <v>，202212152346440021</v>
      </c>
      <c r="I22" s="4" t="e">
        <f>VLOOKUP(A22,HOP!A:U,21,0)</f>
        <v>#N/A</v>
      </c>
      <c r="J22" s="4">
        <v>12.15</v>
      </c>
    </row>
    <row r="23" s="4" customFormat="1" spans="1:10">
      <c r="A23" s="11" t="s">
        <v>240</v>
      </c>
      <c r="B23" s="7">
        <v>44911</v>
      </c>
      <c r="C23" s="7">
        <v>44912</v>
      </c>
      <c r="D23" s="4">
        <v>315</v>
      </c>
      <c r="E23" s="4">
        <v>315</v>
      </c>
      <c r="F23" s="12" t="s">
        <v>241</v>
      </c>
      <c r="G23" s="4">
        <f t="shared" si="0"/>
        <v>0</v>
      </c>
      <c r="H23" s="4" t="str">
        <f t="shared" si="1"/>
        <v>，202212160822130034</v>
      </c>
      <c r="I23" s="4" t="e">
        <f>VLOOKUP(A23,HOP!A:U,21,0)</f>
        <v>#N/A</v>
      </c>
      <c r="J23" s="4">
        <v>12.16</v>
      </c>
    </row>
    <row r="24" s="4" customFormat="1" hidden="1" spans="1:9">
      <c r="A24" s="6">
        <v>999221934692883</v>
      </c>
      <c r="B24" s="7">
        <v>44911</v>
      </c>
      <c r="C24" s="7">
        <v>44912</v>
      </c>
      <c r="D24" s="4">
        <v>204</v>
      </c>
      <c r="E24" s="4" t="str">
        <f>VLOOKUP(A24,HOP!A:L,12,0)</f>
        <v>204.00</v>
      </c>
      <c r="F24" s="4" t="str">
        <f>VLOOKUP(A24,HOP!A:C,3,0)</f>
        <v>2878033</v>
      </c>
      <c r="G24" s="4">
        <f t="shared" si="0"/>
        <v>0</v>
      </c>
      <c r="H24" s="4" t="str">
        <f t="shared" si="1"/>
        <v>，2878033</v>
      </c>
      <c r="I24" s="4" t="str">
        <f>VLOOKUP(A24,HOP!A:U,21,0)</f>
        <v>直采</v>
      </c>
    </row>
    <row r="25" s="4" customFormat="1" spans="1:10">
      <c r="A25" s="11" t="s">
        <v>242</v>
      </c>
      <c r="B25" s="7">
        <v>44911</v>
      </c>
      <c r="C25" s="7">
        <v>44912</v>
      </c>
      <c r="D25" s="4">
        <v>308</v>
      </c>
      <c r="E25" s="4">
        <v>308</v>
      </c>
      <c r="F25" s="12" t="s">
        <v>243</v>
      </c>
      <c r="G25" s="4">
        <f t="shared" si="0"/>
        <v>0</v>
      </c>
      <c r="H25" s="4" t="str">
        <f t="shared" si="1"/>
        <v>，202212161217140068</v>
      </c>
      <c r="I25" s="4" t="e">
        <f>VLOOKUP(A25,HOP!A:U,21,0)</f>
        <v>#N/A</v>
      </c>
      <c r="J25" s="4">
        <v>12.16</v>
      </c>
    </row>
    <row r="26" s="4" customFormat="1" spans="1:10">
      <c r="A26" s="11" t="s">
        <v>244</v>
      </c>
      <c r="B26" s="7">
        <v>44911</v>
      </c>
      <c r="C26" s="7">
        <v>44912</v>
      </c>
      <c r="D26" s="4">
        <v>210</v>
      </c>
      <c r="E26" s="4">
        <v>210</v>
      </c>
      <c r="F26" s="12" t="s">
        <v>245</v>
      </c>
      <c r="G26" s="4">
        <f t="shared" si="0"/>
        <v>0</v>
      </c>
      <c r="H26" s="4" t="str">
        <f t="shared" si="1"/>
        <v>，202212161420420068</v>
      </c>
      <c r="I26" s="4" t="e">
        <f>VLOOKUP(A26,HOP!A:U,21,0)</f>
        <v>#N/A</v>
      </c>
      <c r="J26" s="4">
        <v>12.16</v>
      </c>
    </row>
    <row r="27" s="4" customFormat="1" spans="1:10">
      <c r="A27" s="11" t="s">
        <v>246</v>
      </c>
      <c r="B27" s="7">
        <v>44911</v>
      </c>
      <c r="C27" s="7">
        <v>44912</v>
      </c>
      <c r="D27" s="4">
        <v>210</v>
      </c>
      <c r="E27" s="4">
        <v>210</v>
      </c>
      <c r="F27" s="12" t="s">
        <v>247</v>
      </c>
      <c r="G27" s="4">
        <f t="shared" si="0"/>
        <v>0</v>
      </c>
      <c r="H27" s="4" t="str">
        <f t="shared" si="1"/>
        <v>，202212161614210071</v>
      </c>
      <c r="I27" s="4" t="e">
        <f>VLOOKUP(A27,HOP!A:U,21,0)</f>
        <v>#N/A</v>
      </c>
      <c r="J27" s="4">
        <v>12.16</v>
      </c>
    </row>
    <row r="28" s="4" customFormat="1" spans="1:10">
      <c r="A28" s="11" t="s">
        <v>248</v>
      </c>
      <c r="B28" s="7">
        <v>44911</v>
      </c>
      <c r="C28" s="7">
        <v>44912</v>
      </c>
      <c r="D28" s="4">
        <v>315</v>
      </c>
      <c r="E28" s="4">
        <v>315</v>
      </c>
      <c r="F28" s="12" t="s">
        <v>249</v>
      </c>
      <c r="G28" s="4">
        <f t="shared" si="0"/>
        <v>0</v>
      </c>
      <c r="H28" s="4" t="str">
        <f t="shared" si="1"/>
        <v>，202212161945470071</v>
      </c>
      <c r="I28" s="4" t="e">
        <f>VLOOKUP(A28,HOP!A:U,21,0)</f>
        <v>#N/A</v>
      </c>
      <c r="J28" s="4">
        <v>12.16</v>
      </c>
    </row>
    <row r="29" s="4" customFormat="1" spans="1:10">
      <c r="A29" s="11" t="s">
        <v>250</v>
      </c>
      <c r="B29" s="7">
        <v>44911</v>
      </c>
      <c r="C29" s="7">
        <v>44912</v>
      </c>
      <c r="D29" s="4">
        <v>630</v>
      </c>
      <c r="E29" s="4">
        <v>630</v>
      </c>
      <c r="F29" s="12" t="s">
        <v>251</v>
      </c>
      <c r="G29" s="4">
        <f t="shared" si="0"/>
        <v>0</v>
      </c>
      <c r="H29" s="4" t="str">
        <f t="shared" si="1"/>
        <v>，202212162041410021</v>
      </c>
      <c r="I29" s="4" t="e">
        <f>VLOOKUP(A29,HOP!A:U,21,0)</f>
        <v>#N/A</v>
      </c>
      <c r="J29" s="4">
        <v>12.16</v>
      </c>
    </row>
    <row r="30" s="4" customFormat="1" hidden="1" spans="1:9">
      <c r="A30" s="6">
        <v>999221875637986</v>
      </c>
      <c r="B30" s="7">
        <v>44912</v>
      </c>
      <c r="C30" s="7">
        <v>44913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6">
        <v>999221924960059</v>
      </c>
      <c r="B31" s="7">
        <v>44911</v>
      </c>
      <c r="C31" s="7">
        <v>44913</v>
      </c>
      <c r="D31" s="4">
        <v>839.31</v>
      </c>
      <c r="E31" s="4" t="str">
        <f>VLOOKUP(A31,HOP!A:L,12,0)</f>
        <v>839.31</v>
      </c>
      <c r="F31" s="4" t="str">
        <f>VLOOKUP(A31,HOP!A:C,3,0)</f>
        <v>2874260</v>
      </c>
      <c r="G31" s="4">
        <f t="shared" si="0"/>
        <v>0</v>
      </c>
      <c r="H31" s="4" t="str">
        <f t="shared" si="1"/>
        <v>，2874260</v>
      </c>
      <c r="I31" s="4" t="str">
        <f>VLOOKUP(A31,HOP!A:U,21,0)</f>
        <v>直连</v>
      </c>
    </row>
    <row r="32" s="4" customFormat="1" hidden="1" spans="1:9">
      <c r="A32" s="6">
        <v>999221925158323</v>
      </c>
      <c r="B32" s="7">
        <v>44911</v>
      </c>
      <c r="C32" s="7">
        <v>44913</v>
      </c>
      <c r="D32" s="4">
        <v>839.31</v>
      </c>
      <c r="E32" s="4" t="str">
        <f>VLOOKUP(A32,HOP!A:L,12,0)</f>
        <v>839.31</v>
      </c>
      <c r="F32" s="4" t="str">
        <f>VLOOKUP(A32,HOP!A:C,3,0)</f>
        <v>2874303</v>
      </c>
      <c r="G32" s="4">
        <f t="shared" si="0"/>
        <v>0</v>
      </c>
      <c r="H32" s="4" t="str">
        <f t="shared" si="1"/>
        <v>，2874303</v>
      </c>
      <c r="I32" s="4" t="str">
        <f>VLOOKUP(A32,HOP!A:U,21,0)</f>
        <v>直连</v>
      </c>
    </row>
    <row r="33" s="4" customFormat="1" spans="1:10">
      <c r="A33" s="11" t="s">
        <v>252</v>
      </c>
      <c r="B33" s="7">
        <v>44911</v>
      </c>
      <c r="C33" s="7">
        <v>44913</v>
      </c>
      <c r="D33" s="4">
        <v>1260</v>
      </c>
      <c r="E33" s="4">
        <v>1260</v>
      </c>
      <c r="F33" s="12" t="s">
        <v>253</v>
      </c>
      <c r="G33" s="4">
        <f t="shared" si="0"/>
        <v>0</v>
      </c>
      <c r="H33" s="4" t="str">
        <f t="shared" si="1"/>
        <v>，202212151200410020</v>
      </c>
      <c r="I33" s="4" t="e">
        <f>VLOOKUP(A33,HOP!A:U,21,0)</f>
        <v>#N/A</v>
      </c>
      <c r="J33" s="4">
        <v>12.15</v>
      </c>
    </row>
    <row r="34" s="4" customFormat="1" hidden="1" spans="1:9">
      <c r="A34" s="6">
        <v>999221931598981</v>
      </c>
      <c r="B34" s="7">
        <v>44911</v>
      </c>
      <c r="C34" s="7">
        <v>44913</v>
      </c>
      <c r="D34" s="4">
        <v>684.78</v>
      </c>
      <c r="E34" s="4" t="str">
        <f>VLOOKUP(A34,HOP!A:L,12,0)</f>
        <v>684.78</v>
      </c>
      <c r="F34" s="4" t="str">
        <f>VLOOKUP(A34,HOP!A:C,3,0)</f>
        <v>2876419</v>
      </c>
      <c r="G34" s="4">
        <f t="shared" si="0"/>
        <v>0</v>
      </c>
      <c r="H34" s="4" t="str">
        <f t="shared" si="1"/>
        <v>，2876419</v>
      </c>
      <c r="I34" s="4" t="str">
        <f>VLOOKUP(A34,HOP!A:U,21,0)</f>
        <v>直连</v>
      </c>
    </row>
    <row r="35" s="4" customFormat="1" spans="1:10">
      <c r="A35" s="11" t="s">
        <v>254</v>
      </c>
      <c r="B35" s="7">
        <v>44911</v>
      </c>
      <c r="C35" s="7">
        <v>44913</v>
      </c>
      <c r="D35" s="4">
        <v>675</v>
      </c>
      <c r="E35" s="4">
        <v>675</v>
      </c>
      <c r="F35" s="12" t="s">
        <v>255</v>
      </c>
      <c r="G35" s="4">
        <f t="shared" ref="G35:G64" si="2">D35-E35</f>
        <v>0</v>
      </c>
      <c r="H35" s="4" t="str">
        <f t="shared" ref="H35:H64" si="3">$H$1&amp;F35</f>
        <v>，202212151931070071</v>
      </c>
      <c r="I35" s="4" t="e">
        <f>VLOOKUP(A35,HOP!A:U,21,0)</f>
        <v>#N/A</v>
      </c>
      <c r="J35" s="4">
        <v>12.15</v>
      </c>
    </row>
    <row r="36" s="4" customFormat="1" hidden="1" spans="1:9">
      <c r="A36" s="6">
        <v>999221933399575</v>
      </c>
      <c r="B36" s="7">
        <v>44911</v>
      </c>
      <c r="C36" s="7">
        <v>44913</v>
      </c>
      <c r="D36" s="4">
        <v>842.34</v>
      </c>
      <c r="E36" s="4" t="str">
        <f>VLOOKUP(A36,HOP!A:L,12,0)</f>
        <v>842.34</v>
      </c>
      <c r="F36" s="4" t="str">
        <f>VLOOKUP(A36,HOP!A:C,3,0)</f>
        <v>2877087</v>
      </c>
      <c r="G36" s="4">
        <f t="shared" si="2"/>
        <v>0</v>
      </c>
      <c r="H36" s="4" t="str">
        <f t="shared" si="3"/>
        <v>，2877087</v>
      </c>
      <c r="I36" s="4" t="str">
        <f>VLOOKUP(A36,HOP!A:U,21,0)</f>
        <v>直连</v>
      </c>
    </row>
    <row r="37" s="4" customFormat="1" spans="1:10">
      <c r="A37" s="11" t="s">
        <v>256</v>
      </c>
      <c r="B37" s="7">
        <v>44911</v>
      </c>
      <c r="C37" s="7">
        <v>44913</v>
      </c>
      <c r="D37" s="4">
        <v>616</v>
      </c>
      <c r="E37" s="4">
        <v>616</v>
      </c>
      <c r="F37" s="12" t="s">
        <v>257</v>
      </c>
      <c r="G37" s="4">
        <f t="shared" si="2"/>
        <v>0</v>
      </c>
      <c r="H37" s="4" t="str">
        <f t="shared" si="3"/>
        <v>，202212161032150068</v>
      </c>
      <c r="I37" s="4" t="e">
        <f>VLOOKUP(A37,HOP!A:U,21,0)</f>
        <v>#N/A</v>
      </c>
      <c r="J37" s="4">
        <v>12.16</v>
      </c>
    </row>
    <row r="38" s="4" customFormat="1" spans="1:10">
      <c r="A38" s="11" t="s">
        <v>258</v>
      </c>
      <c r="B38" s="7">
        <v>44911</v>
      </c>
      <c r="C38" s="7">
        <v>44913</v>
      </c>
      <c r="D38" s="4">
        <v>616</v>
      </c>
      <c r="E38" s="4">
        <v>616</v>
      </c>
      <c r="F38" s="12" t="s">
        <v>259</v>
      </c>
      <c r="G38" s="4">
        <f t="shared" si="2"/>
        <v>0</v>
      </c>
      <c r="H38" s="4" t="str">
        <f t="shared" si="3"/>
        <v>，202212161209060068</v>
      </c>
      <c r="I38" s="4" t="e">
        <f>VLOOKUP(A38,HOP!A:U,21,0)</f>
        <v>#N/A</v>
      </c>
      <c r="J38" s="4">
        <v>12.16</v>
      </c>
    </row>
    <row r="39" s="4" customFormat="1" spans="1:10">
      <c r="A39" s="11" t="s">
        <v>260</v>
      </c>
      <c r="B39" s="7">
        <v>44912</v>
      </c>
      <c r="C39" s="7">
        <v>44913</v>
      </c>
      <c r="D39" s="4">
        <v>311.5</v>
      </c>
      <c r="E39" s="4">
        <v>311.5</v>
      </c>
      <c r="F39" s="12" t="s">
        <v>261</v>
      </c>
      <c r="G39" s="4">
        <f t="shared" si="2"/>
        <v>0</v>
      </c>
      <c r="H39" s="4" t="str">
        <f t="shared" si="3"/>
        <v>，202212161927490071</v>
      </c>
      <c r="I39" s="4" t="e">
        <f>VLOOKUP(A39,HOP!A:U,21,0)</f>
        <v>#N/A</v>
      </c>
      <c r="J39" s="4">
        <v>12.16</v>
      </c>
    </row>
    <row r="40" s="4" customFormat="1" spans="1:10">
      <c r="A40" s="11" t="s">
        <v>262</v>
      </c>
      <c r="B40" s="7">
        <v>44912</v>
      </c>
      <c r="C40" s="7">
        <v>44913</v>
      </c>
      <c r="D40" s="4">
        <v>315</v>
      </c>
      <c r="E40" s="4">
        <v>315</v>
      </c>
      <c r="F40" s="12" t="s">
        <v>263</v>
      </c>
      <c r="G40" s="4">
        <f t="shared" si="2"/>
        <v>0</v>
      </c>
      <c r="H40" s="4" t="str">
        <f t="shared" si="3"/>
        <v>，202212170901390025</v>
      </c>
      <c r="I40" s="4" t="e">
        <f>VLOOKUP(A40,HOP!A:U,21,0)</f>
        <v>#N/A</v>
      </c>
      <c r="J40" s="4">
        <v>12.17</v>
      </c>
    </row>
    <row r="41" s="4" customFormat="1" hidden="1" spans="1:9">
      <c r="A41" s="6">
        <v>999221943880228</v>
      </c>
      <c r="B41" s="7">
        <v>44912</v>
      </c>
      <c r="C41" s="7">
        <v>44913</v>
      </c>
      <c r="D41" s="4">
        <v>204</v>
      </c>
      <c r="E41" s="4" t="str">
        <f>VLOOKUP(A41,HOP!A:L,12,0)</f>
        <v>204.00</v>
      </c>
      <c r="F41" s="4" t="str">
        <f>VLOOKUP(A41,HOP!A:C,3,0)</f>
        <v>2880824</v>
      </c>
      <c r="G41" s="4">
        <f t="shared" si="2"/>
        <v>0</v>
      </c>
      <c r="H41" s="4" t="str">
        <f t="shared" si="3"/>
        <v>，2880824</v>
      </c>
      <c r="I41" s="4" t="str">
        <f>VLOOKUP(A41,HOP!A:U,21,0)</f>
        <v>直采</v>
      </c>
    </row>
    <row r="42" s="4" customFormat="1" hidden="1" spans="1:9">
      <c r="A42" s="6">
        <v>999221944900546</v>
      </c>
      <c r="B42" s="7">
        <v>44912</v>
      </c>
      <c r="C42" s="7">
        <v>44913</v>
      </c>
      <c r="D42" s="4">
        <v>551.46</v>
      </c>
      <c r="E42" s="4" t="str">
        <f>VLOOKUP(A42,HOP!A:L,12,0)</f>
        <v>551.46</v>
      </c>
      <c r="F42" s="4" t="str">
        <f>VLOOKUP(A42,HOP!A:C,3,0)</f>
        <v>2881176</v>
      </c>
      <c r="G42" s="4">
        <f t="shared" si="2"/>
        <v>0</v>
      </c>
      <c r="H42" s="4" t="str">
        <f t="shared" si="3"/>
        <v>，2881176</v>
      </c>
      <c r="I42" s="4" t="str">
        <f>VLOOKUP(A42,HOP!A:U,21,0)</f>
        <v>直连</v>
      </c>
    </row>
    <row r="43" s="4" customFormat="1" spans="1:10">
      <c r="A43" s="11" t="s">
        <v>264</v>
      </c>
      <c r="B43" s="7">
        <v>44912</v>
      </c>
      <c r="C43" s="7">
        <v>44913</v>
      </c>
      <c r="D43" s="4">
        <v>311.5</v>
      </c>
      <c r="E43" s="4">
        <v>311.5</v>
      </c>
      <c r="F43" s="12" t="s">
        <v>265</v>
      </c>
      <c r="G43" s="4">
        <f t="shared" si="2"/>
        <v>0</v>
      </c>
      <c r="H43" s="4" t="str">
        <f t="shared" si="3"/>
        <v>，202212171507190020</v>
      </c>
      <c r="I43" s="4" t="e">
        <f>VLOOKUP(A43,HOP!A:U,21,0)</f>
        <v>#N/A</v>
      </c>
      <c r="J43" s="4">
        <v>12.17</v>
      </c>
    </row>
    <row r="44" s="4" customFormat="1" hidden="1" spans="1:9">
      <c r="A44" s="6">
        <v>999221946146909</v>
      </c>
      <c r="B44" s="7">
        <v>44912</v>
      </c>
      <c r="C44" s="7">
        <v>44913</v>
      </c>
      <c r="D44" s="4">
        <v>1102.92</v>
      </c>
      <c r="E44" s="4" t="str">
        <f>VLOOKUP(A44,HOP!A:L,12,0)</f>
        <v>1102.92</v>
      </c>
      <c r="F44" s="4" t="str">
        <f>VLOOKUP(A44,HOP!A:C,3,0)</f>
        <v>2881912</v>
      </c>
      <c r="G44" s="4">
        <f t="shared" si="2"/>
        <v>0</v>
      </c>
      <c r="H44" s="4" t="str">
        <f t="shared" si="3"/>
        <v>，2881912</v>
      </c>
      <c r="I44" s="4" t="str">
        <f>VLOOKUP(A44,HOP!A:U,21,0)</f>
        <v>直连</v>
      </c>
    </row>
    <row r="45" s="4" customFormat="1" hidden="1" spans="1:9">
      <c r="A45" s="6">
        <v>999221946730677</v>
      </c>
      <c r="B45" s="7">
        <v>44912</v>
      </c>
      <c r="C45" s="7">
        <v>44913</v>
      </c>
      <c r="D45" s="4">
        <v>204</v>
      </c>
      <c r="E45" s="4" t="str">
        <f>VLOOKUP(A45,HOP!A:L,12,0)</f>
        <v>204.00</v>
      </c>
      <c r="F45" s="4" t="str">
        <f>VLOOKUP(A45,HOP!A:C,3,0)</f>
        <v>2882266</v>
      </c>
      <c r="G45" s="4">
        <f t="shared" si="2"/>
        <v>0</v>
      </c>
      <c r="H45" s="4" t="str">
        <f t="shared" si="3"/>
        <v>，2882266</v>
      </c>
      <c r="I45" s="4" t="str">
        <f>VLOOKUP(A45,HOP!A:U,21,0)</f>
        <v>直采</v>
      </c>
    </row>
    <row r="46" s="4" customFormat="1" spans="1:10">
      <c r="A46" s="11" t="s">
        <v>266</v>
      </c>
      <c r="B46" s="7">
        <v>44912</v>
      </c>
      <c r="C46" s="7">
        <v>44913</v>
      </c>
      <c r="D46" s="4">
        <v>311.5</v>
      </c>
      <c r="E46" s="4">
        <v>311.5</v>
      </c>
      <c r="F46" s="12" t="s">
        <v>267</v>
      </c>
      <c r="G46" s="4">
        <f t="shared" si="2"/>
        <v>0</v>
      </c>
      <c r="H46" s="4" t="str">
        <f t="shared" si="3"/>
        <v>，202212172010060034</v>
      </c>
      <c r="I46" s="4" t="e">
        <f>VLOOKUP(A46,HOP!A:U,21,0)</f>
        <v>#N/A</v>
      </c>
      <c r="J46" s="4">
        <v>12.17</v>
      </c>
    </row>
    <row r="47" s="4" customFormat="1" spans="1:10">
      <c r="A47" s="11" t="s">
        <v>268</v>
      </c>
      <c r="B47" s="7">
        <v>44912</v>
      </c>
      <c r="C47" s="7">
        <v>44913</v>
      </c>
      <c r="D47" s="4">
        <v>315</v>
      </c>
      <c r="E47" s="4">
        <v>315</v>
      </c>
      <c r="F47" s="12" t="s">
        <v>269</v>
      </c>
      <c r="G47" s="4">
        <f t="shared" si="2"/>
        <v>0</v>
      </c>
      <c r="H47" s="4" t="str">
        <f t="shared" si="3"/>
        <v>，202212172203380021</v>
      </c>
      <c r="I47" s="4" t="e">
        <f>VLOOKUP(A47,HOP!A:U,21,0)</f>
        <v>#N/A</v>
      </c>
      <c r="J47" s="4">
        <v>12.17</v>
      </c>
    </row>
    <row r="48" s="4" customFormat="1" spans="1:10">
      <c r="A48" s="11" t="s">
        <v>270</v>
      </c>
      <c r="B48" s="7">
        <v>44911</v>
      </c>
      <c r="C48" s="7">
        <v>44914</v>
      </c>
      <c r="D48" s="4">
        <v>903</v>
      </c>
      <c r="E48" s="4">
        <v>903</v>
      </c>
      <c r="F48" s="12" t="s">
        <v>271</v>
      </c>
      <c r="G48" s="4">
        <f t="shared" si="2"/>
        <v>0</v>
      </c>
      <c r="H48" s="4" t="str">
        <f t="shared" si="3"/>
        <v>，202212151205100034</v>
      </c>
      <c r="I48" s="4" t="e">
        <f>VLOOKUP(A48,HOP!A:U,21,0)</f>
        <v>#N/A</v>
      </c>
      <c r="J48" s="4">
        <v>12.15</v>
      </c>
    </row>
    <row r="49" s="4" customFormat="1" spans="1:10">
      <c r="A49" s="11" t="s">
        <v>272</v>
      </c>
      <c r="B49" s="7">
        <v>44911</v>
      </c>
      <c r="C49" s="7">
        <v>44914</v>
      </c>
      <c r="D49" s="4">
        <v>945</v>
      </c>
      <c r="E49" s="4">
        <v>945</v>
      </c>
      <c r="F49" s="12" t="s">
        <v>273</v>
      </c>
      <c r="G49" s="4">
        <f t="shared" si="2"/>
        <v>0</v>
      </c>
      <c r="H49" s="4" t="str">
        <f t="shared" si="3"/>
        <v>，202212161053340034</v>
      </c>
      <c r="I49" s="4" t="e">
        <f>VLOOKUP(A49,HOP!A:U,21,0)</f>
        <v>#N/A</v>
      </c>
      <c r="J49" s="4">
        <v>12.16</v>
      </c>
    </row>
    <row r="50" s="4" customFormat="1" spans="1:10">
      <c r="A50" s="11" t="s">
        <v>274</v>
      </c>
      <c r="B50" s="7">
        <v>44912</v>
      </c>
      <c r="C50" s="7">
        <v>44914</v>
      </c>
      <c r="D50" s="4">
        <v>623</v>
      </c>
      <c r="E50" s="4">
        <v>623</v>
      </c>
      <c r="F50" s="12" t="s">
        <v>275</v>
      </c>
      <c r="G50" s="4">
        <f t="shared" si="2"/>
        <v>0</v>
      </c>
      <c r="H50" s="4" t="str">
        <f t="shared" si="3"/>
        <v>，202212162307590071</v>
      </c>
      <c r="I50" s="4" t="e">
        <f>VLOOKUP(A50,HOP!A:U,21,0)</f>
        <v>#N/A</v>
      </c>
      <c r="J50" s="4">
        <v>12.16</v>
      </c>
    </row>
    <row r="51" s="4" customFormat="1" spans="1:10">
      <c r="A51" s="11" t="s">
        <v>276</v>
      </c>
      <c r="B51" s="7">
        <v>44912</v>
      </c>
      <c r="C51" s="7">
        <v>44914</v>
      </c>
      <c r="D51" s="4">
        <v>630</v>
      </c>
      <c r="E51" s="4">
        <v>630</v>
      </c>
      <c r="F51" s="12" t="s">
        <v>277</v>
      </c>
      <c r="G51" s="4">
        <f t="shared" si="2"/>
        <v>0</v>
      </c>
      <c r="H51" s="4" t="str">
        <f t="shared" si="3"/>
        <v>，202212171804560021</v>
      </c>
      <c r="I51" s="4" t="e">
        <f>VLOOKUP(A51,HOP!A:U,21,0)</f>
        <v>#N/A</v>
      </c>
      <c r="J51" s="4">
        <v>12.17</v>
      </c>
    </row>
    <row r="52" s="4" customFormat="1" spans="1:10">
      <c r="A52" s="6">
        <v>21948391360</v>
      </c>
      <c r="B52" s="7">
        <v>44913</v>
      </c>
      <c r="C52" s="7">
        <v>44914</v>
      </c>
      <c r="D52" s="4">
        <v>630</v>
      </c>
      <c r="E52" s="4">
        <v>630</v>
      </c>
      <c r="F52" s="12" t="s">
        <v>278</v>
      </c>
      <c r="G52" s="4">
        <f t="shared" si="2"/>
        <v>0</v>
      </c>
      <c r="H52" s="4" t="str">
        <f t="shared" si="3"/>
        <v>，202212172055080021</v>
      </c>
      <c r="I52" s="4" t="e">
        <f>VLOOKUP(A52,HOP!A:U,21,0)</f>
        <v>#N/A</v>
      </c>
      <c r="J52" s="4">
        <v>12.17</v>
      </c>
    </row>
    <row r="53" s="4" customFormat="1" spans="1:10">
      <c r="A53" s="11" t="s">
        <v>279</v>
      </c>
      <c r="B53" s="7">
        <v>44913</v>
      </c>
      <c r="C53" s="7">
        <v>44914</v>
      </c>
      <c r="D53" s="4">
        <v>311.5</v>
      </c>
      <c r="E53" s="4">
        <v>311.5</v>
      </c>
      <c r="F53" s="12" t="s">
        <v>280</v>
      </c>
      <c r="G53" s="4">
        <f t="shared" si="2"/>
        <v>0</v>
      </c>
      <c r="H53" s="4" t="str">
        <f t="shared" si="3"/>
        <v>，202212172115270034</v>
      </c>
      <c r="I53" s="4" t="e">
        <f>VLOOKUP(A53,HOP!A:U,21,0)</f>
        <v>#N/A</v>
      </c>
      <c r="J53" s="4">
        <v>12.17</v>
      </c>
    </row>
    <row r="54" s="4" customFormat="1" spans="1:10">
      <c r="A54" s="11" t="s">
        <v>281</v>
      </c>
      <c r="B54" s="7">
        <v>44913</v>
      </c>
      <c r="C54" s="7">
        <v>44914</v>
      </c>
      <c r="D54" s="4">
        <v>315</v>
      </c>
      <c r="E54" s="4">
        <v>315</v>
      </c>
      <c r="F54" s="12" t="s">
        <v>282</v>
      </c>
      <c r="G54" s="4">
        <f t="shared" si="2"/>
        <v>0</v>
      </c>
      <c r="H54" s="4" t="str">
        <f t="shared" si="3"/>
        <v>，202212180821100020</v>
      </c>
      <c r="I54" s="4" t="e">
        <f>VLOOKUP(A54,HOP!A:U,21,0)</f>
        <v>#N/A</v>
      </c>
      <c r="J54" s="4">
        <v>12.18</v>
      </c>
    </row>
    <row r="55" s="4" customFormat="1" spans="1:10">
      <c r="A55" s="11" t="s">
        <v>283</v>
      </c>
      <c r="B55" s="7">
        <v>44913</v>
      </c>
      <c r="C55" s="7">
        <v>44914</v>
      </c>
      <c r="D55" s="4">
        <v>945</v>
      </c>
      <c r="E55" s="4">
        <v>945</v>
      </c>
      <c r="F55" s="12" t="s">
        <v>284</v>
      </c>
      <c r="G55" s="4">
        <f t="shared" si="2"/>
        <v>0</v>
      </c>
      <c r="H55" s="4" t="str">
        <f t="shared" si="3"/>
        <v>，202212181108080025</v>
      </c>
      <c r="I55" s="4" t="e">
        <f>VLOOKUP(A55,HOP!A:U,21,0)</f>
        <v>#N/A</v>
      </c>
      <c r="J55" s="4">
        <v>12.18</v>
      </c>
    </row>
    <row r="56" s="4" customFormat="1" hidden="1" spans="1:9">
      <c r="A56" s="6">
        <v>999221950879249</v>
      </c>
      <c r="B56" s="7">
        <v>44913</v>
      </c>
      <c r="C56" s="7">
        <v>44914</v>
      </c>
      <c r="D56" s="4">
        <v>204</v>
      </c>
      <c r="E56" s="4" t="str">
        <f>VLOOKUP(A56,HOP!A:L,12,0)</f>
        <v>204.00</v>
      </c>
      <c r="F56" s="4" t="str">
        <f>VLOOKUP(A56,HOP!A:C,3,0)</f>
        <v>2883492</v>
      </c>
      <c r="G56" s="4">
        <f t="shared" si="2"/>
        <v>0</v>
      </c>
      <c r="H56" s="4" t="str">
        <f t="shared" si="3"/>
        <v>，2883492</v>
      </c>
      <c r="I56" s="4" t="str">
        <f>VLOOKUP(A56,HOP!A:U,21,0)</f>
        <v>直采</v>
      </c>
    </row>
    <row r="57" s="4" customFormat="1" spans="1:10">
      <c r="A57" s="11" t="s">
        <v>285</v>
      </c>
      <c r="B57" s="7">
        <v>44913</v>
      </c>
      <c r="C57" s="7">
        <v>44914</v>
      </c>
      <c r="D57" s="4">
        <v>333.75</v>
      </c>
      <c r="E57" s="4">
        <v>333.75</v>
      </c>
      <c r="F57" s="12" t="s">
        <v>286</v>
      </c>
      <c r="G57" s="4">
        <f t="shared" si="2"/>
        <v>0</v>
      </c>
      <c r="H57" s="4" t="str">
        <f t="shared" si="3"/>
        <v>，202212181139010025</v>
      </c>
      <c r="I57" s="4" t="e">
        <f>VLOOKUP(A57,HOP!A:U,21,0)</f>
        <v>#N/A</v>
      </c>
      <c r="J57" s="4">
        <v>12.18</v>
      </c>
    </row>
    <row r="58" s="4" customFormat="1" spans="1:10">
      <c r="A58" s="11" t="s">
        <v>287</v>
      </c>
      <c r="B58" s="7">
        <v>44913</v>
      </c>
      <c r="C58" s="7">
        <v>44914</v>
      </c>
      <c r="D58" s="4">
        <v>308</v>
      </c>
      <c r="E58" s="4">
        <v>308</v>
      </c>
      <c r="F58" s="12" t="s">
        <v>288</v>
      </c>
      <c r="G58" s="4">
        <f t="shared" si="2"/>
        <v>0</v>
      </c>
      <c r="H58" s="4" t="str">
        <f t="shared" si="3"/>
        <v>，202212181158210020</v>
      </c>
      <c r="I58" s="4" t="e">
        <f>VLOOKUP(A58,HOP!A:U,21,0)</f>
        <v>#N/A</v>
      </c>
      <c r="J58" s="4">
        <v>12.18</v>
      </c>
    </row>
    <row r="59" s="4" customFormat="1" spans="1:10">
      <c r="A59" s="6">
        <v>21951130213</v>
      </c>
      <c r="B59" s="7">
        <v>44913</v>
      </c>
      <c r="C59" s="7">
        <v>44914</v>
      </c>
      <c r="D59" s="4">
        <v>311.5</v>
      </c>
      <c r="E59" s="4">
        <v>311.5</v>
      </c>
      <c r="F59" s="12" t="s">
        <v>289</v>
      </c>
      <c r="G59" s="4">
        <f t="shared" si="2"/>
        <v>0</v>
      </c>
      <c r="H59" s="4" t="str">
        <f t="shared" si="3"/>
        <v>，202212181328260025</v>
      </c>
      <c r="I59" s="4" t="e">
        <f>VLOOKUP(A59,HOP!A:U,21,0)</f>
        <v>#N/A</v>
      </c>
      <c r="J59" s="4">
        <v>12.18</v>
      </c>
    </row>
    <row r="60" s="4" customFormat="1" spans="1:10">
      <c r="A60" s="11" t="s">
        <v>290</v>
      </c>
      <c r="B60" s="7">
        <v>44913</v>
      </c>
      <c r="C60" s="7">
        <v>44914</v>
      </c>
      <c r="D60" s="4">
        <v>700</v>
      </c>
      <c r="E60" s="4">
        <v>700</v>
      </c>
      <c r="F60" s="12" t="s">
        <v>291</v>
      </c>
      <c r="G60" s="4">
        <f t="shared" si="2"/>
        <v>0</v>
      </c>
      <c r="H60" s="4" t="str">
        <f t="shared" si="3"/>
        <v>，202212181558430020</v>
      </c>
      <c r="I60" s="4" t="e">
        <f>VLOOKUP(A60,HOP!A:U,21,0)</f>
        <v>#N/A</v>
      </c>
      <c r="J60" s="4">
        <v>12.18</v>
      </c>
    </row>
    <row r="61" s="4" customFormat="1" spans="1:10">
      <c r="A61" s="11" t="s">
        <v>292</v>
      </c>
      <c r="B61" s="7">
        <v>44913</v>
      </c>
      <c r="C61" s="7">
        <v>44914</v>
      </c>
      <c r="D61" s="4">
        <v>667.5</v>
      </c>
      <c r="E61" s="4">
        <v>667.5</v>
      </c>
      <c r="F61" s="12" t="s">
        <v>293</v>
      </c>
      <c r="G61" s="4">
        <f t="shared" si="2"/>
        <v>0</v>
      </c>
      <c r="H61" s="4" t="str">
        <f t="shared" si="3"/>
        <v>，202212181603450025</v>
      </c>
      <c r="I61" s="4" t="e">
        <f>VLOOKUP(A61,HOP!A:U,21,0)</f>
        <v>#N/A</v>
      </c>
      <c r="J61" s="4">
        <v>12.18</v>
      </c>
    </row>
    <row r="62" s="4" customFormat="1" hidden="1" spans="1:9">
      <c r="A62" s="6">
        <v>999221954143972</v>
      </c>
      <c r="B62" s="7">
        <v>44913</v>
      </c>
      <c r="C62" s="7">
        <v>44914</v>
      </c>
      <c r="D62" s="4">
        <v>551.46</v>
      </c>
      <c r="E62" s="4" t="str">
        <f>VLOOKUP(A62,HOP!A:L,12,0)</f>
        <v>551.46</v>
      </c>
      <c r="F62" s="4" t="str">
        <f>VLOOKUP(A62,HOP!A:C,3,0)</f>
        <v>2884367</v>
      </c>
      <c r="G62" s="4">
        <f t="shared" si="2"/>
        <v>0</v>
      </c>
      <c r="H62" s="4" t="str">
        <f t="shared" si="3"/>
        <v>，2884367</v>
      </c>
      <c r="I62" s="4" t="str">
        <f>VLOOKUP(A62,HOP!A:U,21,0)</f>
        <v>直连</v>
      </c>
    </row>
    <row r="63" s="4" customFormat="1" hidden="1" spans="1:9">
      <c r="A63" s="6">
        <v>999221954645632</v>
      </c>
      <c r="B63" s="7">
        <v>44913</v>
      </c>
      <c r="C63" s="7">
        <v>44914</v>
      </c>
      <c r="D63" s="4">
        <v>551.46</v>
      </c>
      <c r="E63" s="4" t="str">
        <f>VLOOKUP(A63,HOP!A:L,12,0)</f>
        <v>551.46</v>
      </c>
      <c r="F63" s="4" t="str">
        <f>VLOOKUP(A63,HOP!A:C,3,0)</f>
        <v>2884503</v>
      </c>
      <c r="G63" s="4">
        <f t="shared" si="2"/>
        <v>0</v>
      </c>
      <c r="H63" s="4" t="str">
        <f t="shared" si="3"/>
        <v>，2884503</v>
      </c>
      <c r="I63" s="4" t="str">
        <f>VLOOKUP(A63,HOP!A:U,21,0)</f>
        <v>直连</v>
      </c>
    </row>
    <row r="64" s="4" customFormat="1" spans="1:10">
      <c r="A64" s="11" t="s">
        <v>294</v>
      </c>
      <c r="B64" s="7">
        <v>44913</v>
      </c>
      <c r="C64" s="7">
        <v>44914</v>
      </c>
      <c r="D64" s="4">
        <v>1687.5</v>
      </c>
      <c r="E64" s="4">
        <v>1687.5</v>
      </c>
      <c r="F64" s="12" t="s">
        <v>295</v>
      </c>
      <c r="G64" s="4">
        <f t="shared" si="2"/>
        <v>0</v>
      </c>
      <c r="H64" s="4" t="str">
        <f t="shared" si="3"/>
        <v>，202212181932310034</v>
      </c>
      <c r="I64" s="4" t="e">
        <f>VLOOKUP(A64,HOP!A:U,21,0)</f>
        <v>#N/A</v>
      </c>
      <c r="J64" s="4">
        <v>12.18</v>
      </c>
    </row>
    <row r="66" spans="4:4">
      <c r="D66" s="4">
        <f>SUM(D2:D65)</f>
        <v>35818.13</v>
      </c>
    </row>
    <row r="68" spans="1:4">
      <c r="A68" s="4" t="s">
        <v>296</v>
      </c>
      <c r="C68" s="4">
        <v>1377</v>
      </c>
      <c r="D68" s="4">
        <v>1552.8</v>
      </c>
    </row>
    <row r="69" spans="1:4">
      <c r="A69" s="4" t="s">
        <v>297</v>
      </c>
      <c r="C69" s="4">
        <v>14895.48</v>
      </c>
      <c r="D69" s="4">
        <v>16797.18</v>
      </c>
    </row>
    <row r="70" spans="1:4">
      <c r="A70" s="4" t="s">
        <v>298</v>
      </c>
      <c r="C70" s="4">
        <v>-1030.5</v>
      </c>
      <c r="D70" s="4">
        <v>-1162.07</v>
      </c>
    </row>
    <row r="71" spans="1:4">
      <c r="A71" s="4" t="s">
        <v>299</v>
      </c>
      <c r="C71" s="4">
        <v>20576.15</v>
      </c>
      <c r="D71" s="4">
        <v>23203.1</v>
      </c>
    </row>
    <row r="72" spans="1:4">
      <c r="A72" s="4" t="s">
        <v>300</v>
      </c>
      <c r="C72" s="4">
        <f>SUBTOTAL(9,C68:C71)</f>
        <v>35818.13</v>
      </c>
      <c r="D72" s="4">
        <f>SUBTOTAL(9,D68:D71)</f>
        <v>40391.01</v>
      </c>
    </row>
    <row r="73" spans="1:1">
      <c r="A73" s="4" t="s">
        <v>301</v>
      </c>
    </row>
  </sheetData>
  <autoFilter ref="A1:X64">
    <filterColumn colId="3">
      <filters>
        <filter val="210"/>
        <filter val="3637.01"/>
        <filter val="153"/>
        <filter val="315"/>
        <filter val="419.15"/>
        <filter val="616"/>
        <filter val="1260"/>
        <filter val="312.2"/>
        <filter val="623"/>
        <filter val="311.5"/>
        <filter val="334.5"/>
        <filter val="472.5"/>
        <filter val="667.5"/>
        <filter val="1687.5"/>
        <filter val="573.68"/>
        <filter val="1088.78"/>
        <filter val="330"/>
        <filter val="630"/>
        <filter val="839.31"/>
        <filter val="842.34"/>
        <filter val="675"/>
        <filter val="-1030.5"/>
        <filter val="333.75"/>
        <filter val="339.36"/>
        <filter val="583.78"/>
        <filter val="684.78"/>
        <filter val="2290.68"/>
        <filter val="700"/>
        <filter val="602"/>
        <filter val="1102.92"/>
        <filter val="903"/>
        <filter val="204"/>
        <filter val="945"/>
        <filter val="551.46"/>
        <filter val="308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302</v>
      </c>
      <c r="B1" s="2" t="s">
        <v>303</v>
      </c>
      <c r="C1" s="2" t="s">
        <v>304</v>
      </c>
      <c r="D1" s="2" t="s">
        <v>305</v>
      </c>
      <c r="E1" s="2" t="s">
        <v>13</v>
      </c>
      <c r="F1" s="2" t="s">
        <v>5</v>
      </c>
      <c r="G1" s="2" t="s">
        <v>6</v>
      </c>
      <c r="H1" s="2" t="s">
        <v>306</v>
      </c>
      <c r="I1" s="2" t="s">
        <v>307</v>
      </c>
      <c r="J1" s="2" t="s">
        <v>308</v>
      </c>
      <c r="K1" s="2" t="s">
        <v>309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  <c r="V1" s="2" t="s">
        <v>320</v>
      </c>
    </row>
    <row r="2" s="1" customFormat="1" spans="1:22">
      <c r="A2" s="3">
        <v>999221954645632</v>
      </c>
      <c r="B2" s="1" t="s">
        <v>321</v>
      </c>
      <c r="C2" s="1" t="s">
        <v>322</v>
      </c>
      <c r="D2" s="1" t="s">
        <v>323</v>
      </c>
      <c r="E2" s="1" t="s">
        <v>213</v>
      </c>
      <c r="F2" s="1" t="s">
        <v>321</v>
      </c>
      <c r="G2" s="1" t="s">
        <v>324</v>
      </c>
      <c r="H2" s="1" t="s">
        <v>325</v>
      </c>
      <c r="I2" s="1" t="s">
        <v>326</v>
      </c>
      <c r="J2" s="1" t="s">
        <v>327</v>
      </c>
      <c r="K2" s="1" t="s">
        <v>326</v>
      </c>
      <c r="L2" s="1" t="s">
        <v>326</v>
      </c>
      <c r="M2" s="1" t="s">
        <v>328</v>
      </c>
      <c r="N2" s="1" t="s">
        <v>328</v>
      </c>
      <c r="O2" s="1" t="s">
        <v>329</v>
      </c>
      <c r="P2" s="1" t="s">
        <v>330</v>
      </c>
      <c r="Q2" s="1" t="s">
        <v>331</v>
      </c>
      <c r="R2" s="1" t="s">
        <v>332</v>
      </c>
      <c r="S2" s="1" t="s">
        <v>333</v>
      </c>
      <c r="T2" s="1" t="s">
        <v>334</v>
      </c>
      <c r="U2" s="1" t="s">
        <v>335</v>
      </c>
      <c r="V2" s="1" t="s">
        <v>336</v>
      </c>
    </row>
    <row r="3" s="1" customFormat="1" spans="1:22">
      <c r="A3" s="3">
        <v>999221954143972</v>
      </c>
      <c r="B3" s="1" t="s">
        <v>321</v>
      </c>
      <c r="C3" s="1" t="s">
        <v>337</v>
      </c>
      <c r="D3" s="1" t="s">
        <v>323</v>
      </c>
      <c r="E3" s="1" t="s">
        <v>209</v>
      </c>
      <c r="F3" s="1" t="s">
        <v>321</v>
      </c>
      <c r="G3" s="1" t="s">
        <v>324</v>
      </c>
      <c r="H3" s="1" t="s">
        <v>325</v>
      </c>
      <c r="I3" s="1" t="s">
        <v>326</v>
      </c>
      <c r="J3" s="1" t="s">
        <v>327</v>
      </c>
      <c r="K3" s="1" t="s">
        <v>326</v>
      </c>
      <c r="L3" s="1" t="s">
        <v>326</v>
      </c>
      <c r="M3" s="1" t="s">
        <v>328</v>
      </c>
      <c r="N3" s="1" t="s">
        <v>328</v>
      </c>
      <c r="O3" s="1" t="s">
        <v>329</v>
      </c>
      <c r="P3" s="1" t="s">
        <v>330</v>
      </c>
      <c r="Q3" s="1" t="s">
        <v>331</v>
      </c>
      <c r="R3" s="1" t="s">
        <v>338</v>
      </c>
      <c r="S3" s="1" t="s">
        <v>333</v>
      </c>
      <c r="T3" s="1" t="s">
        <v>334</v>
      </c>
      <c r="U3" s="1" t="s">
        <v>335</v>
      </c>
      <c r="V3" s="1" t="s">
        <v>336</v>
      </c>
    </row>
    <row r="4" s="1" customFormat="1" spans="1:22">
      <c r="A4" s="3">
        <v>999221950879249</v>
      </c>
      <c r="B4" s="1" t="s">
        <v>321</v>
      </c>
      <c r="C4" s="1" t="s">
        <v>339</v>
      </c>
      <c r="D4" s="1" t="s">
        <v>340</v>
      </c>
      <c r="E4" s="1" t="s">
        <v>79</v>
      </c>
      <c r="F4" s="1" t="s">
        <v>321</v>
      </c>
      <c r="G4" s="1" t="s">
        <v>324</v>
      </c>
      <c r="H4" s="1" t="s">
        <v>325</v>
      </c>
      <c r="I4" s="1" t="s">
        <v>341</v>
      </c>
      <c r="J4" s="1" t="s">
        <v>327</v>
      </c>
      <c r="K4" s="1" t="s">
        <v>341</v>
      </c>
      <c r="L4" s="1" t="s">
        <v>341</v>
      </c>
      <c r="M4" s="1" t="s">
        <v>328</v>
      </c>
      <c r="N4" s="1" t="s">
        <v>328</v>
      </c>
      <c r="O4" s="1" t="s">
        <v>329</v>
      </c>
      <c r="P4" s="1" t="s">
        <v>330</v>
      </c>
      <c r="Q4" s="1" t="s">
        <v>331</v>
      </c>
      <c r="R4" s="1" t="s">
        <v>342</v>
      </c>
      <c r="S4" s="1" t="s">
        <v>333</v>
      </c>
      <c r="T4" s="1" t="s">
        <v>334</v>
      </c>
      <c r="U4" s="1" t="s">
        <v>343</v>
      </c>
      <c r="V4" s="1" t="s">
        <v>336</v>
      </c>
    </row>
    <row r="5" s="1" customFormat="1" spans="1:22">
      <c r="A5" s="3">
        <v>999221946730677</v>
      </c>
      <c r="B5" s="1" t="s">
        <v>344</v>
      </c>
      <c r="C5" s="1" t="s">
        <v>345</v>
      </c>
      <c r="D5" s="1" t="s">
        <v>340</v>
      </c>
      <c r="E5" s="1" t="s">
        <v>175</v>
      </c>
      <c r="F5" s="1" t="s">
        <v>344</v>
      </c>
      <c r="G5" s="1" t="s">
        <v>321</v>
      </c>
      <c r="H5" s="1" t="s">
        <v>325</v>
      </c>
      <c r="I5" s="1" t="s">
        <v>341</v>
      </c>
      <c r="J5" s="1" t="s">
        <v>327</v>
      </c>
      <c r="K5" s="1" t="s">
        <v>341</v>
      </c>
      <c r="L5" s="1" t="s">
        <v>341</v>
      </c>
      <c r="M5" s="1" t="s">
        <v>328</v>
      </c>
      <c r="N5" s="1" t="s">
        <v>328</v>
      </c>
      <c r="O5" s="1" t="s">
        <v>329</v>
      </c>
      <c r="P5" s="1" t="s">
        <v>330</v>
      </c>
      <c r="Q5" s="1" t="s">
        <v>331</v>
      </c>
      <c r="R5" s="1" t="s">
        <v>346</v>
      </c>
      <c r="S5" s="1" t="s">
        <v>333</v>
      </c>
      <c r="T5" s="1" t="s">
        <v>334</v>
      </c>
      <c r="U5" s="1" t="s">
        <v>343</v>
      </c>
      <c r="V5" s="1" t="s">
        <v>336</v>
      </c>
    </row>
    <row r="6" s="1" customFormat="1" spans="1:22">
      <c r="A6" s="3">
        <v>999221946146909</v>
      </c>
      <c r="B6" s="1" t="s">
        <v>344</v>
      </c>
      <c r="C6" s="1" t="s">
        <v>347</v>
      </c>
      <c r="D6" s="1" t="s">
        <v>323</v>
      </c>
      <c r="E6" s="1" t="s">
        <v>169</v>
      </c>
      <c r="F6" s="1" t="s">
        <v>344</v>
      </c>
      <c r="G6" s="1" t="s">
        <v>321</v>
      </c>
      <c r="H6" s="1" t="s">
        <v>325</v>
      </c>
      <c r="I6" s="1" t="s">
        <v>348</v>
      </c>
      <c r="J6" s="1" t="s">
        <v>327</v>
      </c>
      <c r="K6" s="1" t="s">
        <v>348</v>
      </c>
      <c r="L6" s="1" t="s">
        <v>348</v>
      </c>
      <c r="M6" s="1" t="s">
        <v>328</v>
      </c>
      <c r="N6" s="1" t="s">
        <v>328</v>
      </c>
      <c r="O6" s="1" t="s">
        <v>329</v>
      </c>
      <c r="P6" s="1" t="s">
        <v>330</v>
      </c>
      <c r="Q6" s="1" t="s">
        <v>331</v>
      </c>
      <c r="R6" s="1" t="s">
        <v>349</v>
      </c>
      <c r="S6" s="1" t="s">
        <v>333</v>
      </c>
      <c r="T6" s="1" t="s">
        <v>334</v>
      </c>
      <c r="U6" s="1" t="s">
        <v>335</v>
      </c>
      <c r="V6" s="1" t="s">
        <v>336</v>
      </c>
    </row>
    <row r="7" s="1" customFormat="1" spans="1:22">
      <c r="A7" s="3">
        <v>999221944900546</v>
      </c>
      <c r="B7" s="1" t="s">
        <v>344</v>
      </c>
      <c r="C7" s="1" t="s">
        <v>350</v>
      </c>
      <c r="D7" s="1" t="s">
        <v>323</v>
      </c>
      <c r="E7" s="1" t="s">
        <v>162</v>
      </c>
      <c r="F7" s="1" t="s">
        <v>344</v>
      </c>
      <c r="G7" s="1" t="s">
        <v>321</v>
      </c>
      <c r="H7" s="1" t="s">
        <v>325</v>
      </c>
      <c r="I7" s="1" t="s">
        <v>326</v>
      </c>
      <c r="J7" s="1" t="s">
        <v>327</v>
      </c>
      <c r="K7" s="1" t="s">
        <v>326</v>
      </c>
      <c r="L7" s="1" t="s">
        <v>326</v>
      </c>
      <c r="M7" s="1" t="s">
        <v>328</v>
      </c>
      <c r="N7" s="1" t="s">
        <v>328</v>
      </c>
      <c r="O7" s="1" t="s">
        <v>329</v>
      </c>
      <c r="P7" s="1" t="s">
        <v>330</v>
      </c>
      <c r="Q7" s="1" t="s">
        <v>331</v>
      </c>
      <c r="R7" s="1" t="s">
        <v>351</v>
      </c>
      <c r="S7" s="1" t="s">
        <v>333</v>
      </c>
      <c r="T7" s="1" t="s">
        <v>334</v>
      </c>
      <c r="U7" s="1" t="s">
        <v>335</v>
      </c>
      <c r="V7" s="1" t="s">
        <v>336</v>
      </c>
    </row>
    <row r="8" s="1" customFormat="1" spans="1:22">
      <c r="A8" s="3">
        <v>999221943880228</v>
      </c>
      <c r="B8" s="1" t="s">
        <v>344</v>
      </c>
      <c r="C8" s="1" t="s">
        <v>352</v>
      </c>
      <c r="D8" s="1" t="s">
        <v>340</v>
      </c>
      <c r="E8" s="1" t="s">
        <v>79</v>
      </c>
      <c r="F8" s="1" t="s">
        <v>344</v>
      </c>
      <c r="G8" s="1" t="s">
        <v>321</v>
      </c>
      <c r="H8" s="1" t="s">
        <v>325</v>
      </c>
      <c r="I8" s="1" t="s">
        <v>341</v>
      </c>
      <c r="J8" s="1" t="s">
        <v>327</v>
      </c>
      <c r="K8" s="1" t="s">
        <v>341</v>
      </c>
      <c r="L8" s="1" t="s">
        <v>341</v>
      </c>
      <c r="M8" s="1" t="s">
        <v>328</v>
      </c>
      <c r="N8" s="1" t="s">
        <v>328</v>
      </c>
      <c r="O8" s="1" t="s">
        <v>329</v>
      </c>
      <c r="P8" s="1" t="s">
        <v>330</v>
      </c>
      <c r="Q8" s="1" t="s">
        <v>331</v>
      </c>
      <c r="R8" s="1" t="s">
        <v>353</v>
      </c>
      <c r="S8" s="1" t="s">
        <v>333</v>
      </c>
      <c r="T8" s="1" t="s">
        <v>334</v>
      </c>
      <c r="U8" s="1" t="s">
        <v>343</v>
      </c>
      <c r="V8" s="1" t="s">
        <v>336</v>
      </c>
    </row>
    <row r="9" s="1" customFormat="1" spans="1:22">
      <c r="A9" s="3">
        <v>999221934692883</v>
      </c>
      <c r="B9" s="1" t="s">
        <v>354</v>
      </c>
      <c r="C9" s="1" t="s">
        <v>355</v>
      </c>
      <c r="D9" s="1" t="s">
        <v>340</v>
      </c>
      <c r="E9" s="1" t="s">
        <v>79</v>
      </c>
      <c r="F9" s="1" t="s">
        <v>354</v>
      </c>
      <c r="G9" s="1" t="s">
        <v>344</v>
      </c>
      <c r="H9" s="1" t="s">
        <v>325</v>
      </c>
      <c r="I9" s="1" t="s">
        <v>341</v>
      </c>
      <c r="J9" s="1" t="s">
        <v>327</v>
      </c>
      <c r="K9" s="1" t="s">
        <v>341</v>
      </c>
      <c r="L9" s="1" t="s">
        <v>341</v>
      </c>
      <c r="M9" s="1" t="s">
        <v>328</v>
      </c>
      <c r="N9" s="1" t="s">
        <v>328</v>
      </c>
      <c r="O9" s="1" t="s">
        <v>329</v>
      </c>
      <c r="P9" s="1" t="s">
        <v>330</v>
      </c>
      <c r="Q9" s="1" t="s">
        <v>331</v>
      </c>
      <c r="R9" s="1" t="s">
        <v>356</v>
      </c>
      <c r="S9" s="1" t="s">
        <v>333</v>
      </c>
      <c r="T9" s="1" t="s">
        <v>334</v>
      </c>
      <c r="U9" s="1" t="s">
        <v>343</v>
      </c>
      <c r="V9" s="1" t="s">
        <v>336</v>
      </c>
    </row>
    <row r="10" s="1" customFormat="1" spans="1:22">
      <c r="A10" s="3">
        <v>999221933399575</v>
      </c>
      <c r="B10" s="1" t="s">
        <v>357</v>
      </c>
      <c r="C10" s="1" t="s">
        <v>358</v>
      </c>
      <c r="D10" s="1" t="s">
        <v>359</v>
      </c>
      <c r="E10" s="1" t="s">
        <v>150</v>
      </c>
      <c r="F10" s="1" t="s">
        <v>354</v>
      </c>
      <c r="G10" s="1" t="s">
        <v>321</v>
      </c>
      <c r="H10" s="1" t="s">
        <v>325</v>
      </c>
      <c r="I10" s="1" t="s">
        <v>360</v>
      </c>
      <c r="J10" s="1" t="s">
        <v>327</v>
      </c>
      <c r="K10" s="1" t="s">
        <v>360</v>
      </c>
      <c r="L10" s="1" t="s">
        <v>360</v>
      </c>
      <c r="M10" s="1" t="s">
        <v>328</v>
      </c>
      <c r="N10" s="1" t="s">
        <v>328</v>
      </c>
      <c r="O10" s="1" t="s">
        <v>329</v>
      </c>
      <c r="P10" s="1" t="s">
        <v>330</v>
      </c>
      <c r="Q10" s="1" t="s">
        <v>331</v>
      </c>
      <c r="R10" s="1" t="s">
        <v>361</v>
      </c>
      <c r="S10" s="1" t="s">
        <v>333</v>
      </c>
      <c r="T10" s="1" t="s">
        <v>334</v>
      </c>
      <c r="U10" s="1" t="s">
        <v>335</v>
      </c>
      <c r="V10" s="1" t="s">
        <v>336</v>
      </c>
    </row>
    <row r="11" s="1" customFormat="1" spans="1:22">
      <c r="A11" s="3">
        <v>999221933047326</v>
      </c>
      <c r="B11" s="1" t="s">
        <v>357</v>
      </c>
      <c r="C11" s="1" t="s">
        <v>362</v>
      </c>
      <c r="D11" s="1" t="s">
        <v>359</v>
      </c>
      <c r="E11" s="1" t="s">
        <v>105</v>
      </c>
      <c r="F11" s="1" t="s">
        <v>354</v>
      </c>
      <c r="G11" s="1" t="s">
        <v>344</v>
      </c>
      <c r="H11" s="1" t="s">
        <v>325</v>
      </c>
      <c r="I11" s="1" t="s">
        <v>363</v>
      </c>
      <c r="J11" s="1" t="s">
        <v>327</v>
      </c>
      <c r="K11" s="1" t="s">
        <v>363</v>
      </c>
      <c r="L11" s="1" t="s">
        <v>363</v>
      </c>
      <c r="M11" s="1" t="s">
        <v>328</v>
      </c>
      <c r="N11" s="1" t="s">
        <v>328</v>
      </c>
      <c r="O11" s="1" t="s">
        <v>329</v>
      </c>
      <c r="P11" s="1" t="s">
        <v>330</v>
      </c>
      <c r="Q11" s="1" t="s">
        <v>331</v>
      </c>
      <c r="R11" s="1" t="s">
        <v>364</v>
      </c>
      <c r="S11" s="1" t="s">
        <v>333</v>
      </c>
      <c r="T11" s="1" t="s">
        <v>334</v>
      </c>
      <c r="U11" s="1" t="s">
        <v>335</v>
      </c>
      <c r="V11" s="1" t="s">
        <v>336</v>
      </c>
    </row>
    <row r="12" s="1" customFormat="1" spans="1:22">
      <c r="A12" s="3">
        <v>999221931598981</v>
      </c>
      <c r="B12" s="1" t="s">
        <v>357</v>
      </c>
      <c r="C12" s="1" t="s">
        <v>365</v>
      </c>
      <c r="D12" s="1" t="s">
        <v>366</v>
      </c>
      <c r="E12" s="1" t="s">
        <v>146</v>
      </c>
      <c r="F12" s="1" t="s">
        <v>354</v>
      </c>
      <c r="G12" s="1" t="s">
        <v>321</v>
      </c>
      <c r="H12" s="1" t="s">
        <v>325</v>
      </c>
      <c r="I12" s="1" t="s">
        <v>367</v>
      </c>
      <c r="J12" s="1" t="s">
        <v>327</v>
      </c>
      <c r="K12" s="1" t="s">
        <v>367</v>
      </c>
      <c r="L12" s="1" t="s">
        <v>367</v>
      </c>
      <c r="M12" s="1" t="s">
        <v>328</v>
      </c>
      <c r="N12" s="1" t="s">
        <v>328</v>
      </c>
      <c r="O12" s="1" t="s">
        <v>329</v>
      </c>
      <c r="P12" s="1" t="s">
        <v>330</v>
      </c>
      <c r="Q12" s="1" t="s">
        <v>331</v>
      </c>
      <c r="R12" s="1" t="s">
        <v>368</v>
      </c>
      <c r="S12" s="1" t="s">
        <v>333</v>
      </c>
      <c r="T12" s="1" t="s">
        <v>334</v>
      </c>
      <c r="U12" s="1" t="s">
        <v>335</v>
      </c>
      <c r="V12" s="1" t="s">
        <v>336</v>
      </c>
    </row>
    <row r="13" s="1" customFormat="1" spans="1:22">
      <c r="A13" s="3">
        <v>999221931423599</v>
      </c>
      <c r="B13" s="1" t="s">
        <v>357</v>
      </c>
      <c r="C13" s="1" t="s">
        <v>369</v>
      </c>
      <c r="D13" s="1" t="s">
        <v>340</v>
      </c>
      <c r="E13" s="1" t="s">
        <v>79</v>
      </c>
      <c r="F13" s="1" t="s">
        <v>357</v>
      </c>
      <c r="G13" s="1" t="s">
        <v>354</v>
      </c>
      <c r="H13" s="1" t="s">
        <v>325</v>
      </c>
      <c r="I13" s="1" t="s">
        <v>341</v>
      </c>
      <c r="J13" s="1" t="s">
        <v>327</v>
      </c>
      <c r="K13" s="1" t="s">
        <v>341</v>
      </c>
      <c r="L13" s="1" t="s">
        <v>341</v>
      </c>
      <c r="M13" s="1" t="s">
        <v>328</v>
      </c>
      <c r="N13" s="1" t="s">
        <v>328</v>
      </c>
      <c r="O13" s="1" t="s">
        <v>329</v>
      </c>
      <c r="P13" s="1" t="s">
        <v>330</v>
      </c>
      <c r="Q13" s="1" t="s">
        <v>331</v>
      </c>
      <c r="R13" s="1" t="s">
        <v>370</v>
      </c>
      <c r="S13" s="1" t="s">
        <v>333</v>
      </c>
      <c r="T13" s="1" t="s">
        <v>334</v>
      </c>
      <c r="U13" s="1" t="s">
        <v>343</v>
      </c>
      <c r="V13" s="1" t="s">
        <v>336</v>
      </c>
    </row>
    <row r="14" s="1" customFormat="1" spans="1:22">
      <c r="A14" s="3">
        <v>999221929127955</v>
      </c>
      <c r="B14" s="1" t="s">
        <v>357</v>
      </c>
      <c r="C14" s="1" t="s">
        <v>371</v>
      </c>
      <c r="D14" s="1" t="s">
        <v>323</v>
      </c>
      <c r="E14" s="1" t="s">
        <v>101</v>
      </c>
      <c r="F14" s="1" t="s">
        <v>354</v>
      </c>
      <c r="G14" s="1" t="s">
        <v>344</v>
      </c>
      <c r="H14" s="1" t="s">
        <v>325</v>
      </c>
      <c r="I14" s="1" t="s">
        <v>372</v>
      </c>
      <c r="J14" s="1" t="s">
        <v>327</v>
      </c>
      <c r="K14" s="1" t="s">
        <v>372</v>
      </c>
      <c r="L14" s="1" t="s">
        <v>372</v>
      </c>
      <c r="M14" s="1" t="s">
        <v>328</v>
      </c>
      <c r="N14" s="1" t="s">
        <v>328</v>
      </c>
      <c r="O14" s="1" t="s">
        <v>329</v>
      </c>
      <c r="P14" s="1" t="s">
        <v>330</v>
      </c>
      <c r="Q14" s="1" t="s">
        <v>331</v>
      </c>
      <c r="R14" s="1" t="s">
        <v>373</v>
      </c>
      <c r="S14" s="1" t="s">
        <v>333</v>
      </c>
      <c r="T14" s="1" t="s">
        <v>334</v>
      </c>
      <c r="U14" s="1" t="s">
        <v>335</v>
      </c>
      <c r="V14" s="1" t="s">
        <v>336</v>
      </c>
    </row>
    <row r="15" s="1" customFormat="1" spans="1:22">
      <c r="A15" s="3">
        <v>999221927040895</v>
      </c>
      <c r="B15" s="1" t="s">
        <v>357</v>
      </c>
      <c r="C15" s="1" t="s">
        <v>374</v>
      </c>
      <c r="D15" s="1" t="s">
        <v>340</v>
      </c>
      <c r="E15" s="1" t="s">
        <v>68</v>
      </c>
      <c r="F15" s="1" t="s">
        <v>357</v>
      </c>
      <c r="G15" s="1" t="s">
        <v>354</v>
      </c>
      <c r="H15" s="1" t="s">
        <v>325</v>
      </c>
      <c r="I15" s="1" t="s">
        <v>341</v>
      </c>
      <c r="J15" s="1" t="s">
        <v>327</v>
      </c>
      <c r="K15" s="1" t="s">
        <v>341</v>
      </c>
      <c r="L15" s="1" t="s">
        <v>341</v>
      </c>
      <c r="M15" s="1" t="s">
        <v>328</v>
      </c>
      <c r="N15" s="1" t="s">
        <v>328</v>
      </c>
      <c r="O15" s="1" t="s">
        <v>329</v>
      </c>
      <c r="P15" s="1" t="s">
        <v>330</v>
      </c>
      <c r="Q15" s="1" t="s">
        <v>331</v>
      </c>
      <c r="R15" s="1" t="s">
        <v>375</v>
      </c>
      <c r="S15" s="1" t="s">
        <v>333</v>
      </c>
      <c r="T15" s="1" t="s">
        <v>334</v>
      </c>
      <c r="U15" s="1" t="s">
        <v>343</v>
      </c>
      <c r="V15" s="1" t="s">
        <v>336</v>
      </c>
    </row>
    <row r="16" s="1" customFormat="1" spans="1:22">
      <c r="A16" s="3">
        <v>999221925158323</v>
      </c>
      <c r="B16" s="1" t="s">
        <v>376</v>
      </c>
      <c r="C16" s="1" t="s">
        <v>377</v>
      </c>
      <c r="D16" s="1" t="s">
        <v>359</v>
      </c>
      <c r="E16" s="1" t="s">
        <v>139</v>
      </c>
      <c r="F16" s="1" t="s">
        <v>354</v>
      </c>
      <c r="G16" s="1" t="s">
        <v>321</v>
      </c>
      <c r="H16" s="1" t="s">
        <v>325</v>
      </c>
      <c r="I16" s="1" t="s">
        <v>378</v>
      </c>
      <c r="J16" s="1" t="s">
        <v>327</v>
      </c>
      <c r="K16" s="1" t="s">
        <v>378</v>
      </c>
      <c r="L16" s="1" t="s">
        <v>378</v>
      </c>
      <c r="M16" s="1" t="s">
        <v>328</v>
      </c>
      <c r="N16" s="1" t="s">
        <v>328</v>
      </c>
      <c r="O16" s="1" t="s">
        <v>329</v>
      </c>
      <c r="P16" s="1" t="s">
        <v>330</v>
      </c>
      <c r="Q16" s="1" t="s">
        <v>331</v>
      </c>
      <c r="R16" s="1" t="s">
        <v>379</v>
      </c>
      <c r="S16" s="1" t="s">
        <v>333</v>
      </c>
      <c r="T16" s="1" t="s">
        <v>334</v>
      </c>
      <c r="U16" s="1" t="s">
        <v>335</v>
      </c>
      <c r="V16" s="1" t="s">
        <v>336</v>
      </c>
    </row>
    <row r="17" s="1" customFormat="1" spans="1:22">
      <c r="A17" s="3">
        <v>999221925100300</v>
      </c>
      <c r="B17" s="1" t="s">
        <v>376</v>
      </c>
      <c r="C17" s="1" t="s">
        <v>380</v>
      </c>
      <c r="D17" s="1" t="s">
        <v>366</v>
      </c>
      <c r="E17" s="1" t="s">
        <v>59</v>
      </c>
      <c r="F17" s="1" t="s">
        <v>357</v>
      </c>
      <c r="G17" s="1" t="s">
        <v>354</v>
      </c>
      <c r="H17" s="1" t="s">
        <v>325</v>
      </c>
      <c r="I17" s="1" t="s">
        <v>381</v>
      </c>
      <c r="J17" s="1" t="s">
        <v>327</v>
      </c>
      <c r="K17" s="1" t="s">
        <v>381</v>
      </c>
      <c r="L17" s="1" t="s">
        <v>381</v>
      </c>
      <c r="M17" s="1" t="s">
        <v>328</v>
      </c>
      <c r="N17" s="1" t="s">
        <v>328</v>
      </c>
      <c r="O17" s="1" t="s">
        <v>329</v>
      </c>
      <c r="P17" s="1" t="s">
        <v>330</v>
      </c>
      <c r="Q17" s="1" t="s">
        <v>331</v>
      </c>
      <c r="R17" s="1" t="s">
        <v>382</v>
      </c>
      <c r="S17" s="1" t="s">
        <v>333</v>
      </c>
      <c r="T17" s="1" t="s">
        <v>334</v>
      </c>
      <c r="U17" s="1" t="s">
        <v>335</v>
      </c>
      <c r="V17" s="1" t="s">
        <v>336</v>
      </c>
    </row>
    <row r="18" s="1" customFormat="1" spans="1:22">
      <c r="A18" s="3">
        <v>999221924960059</v>
      </c>
      <c r="B18" s="1" t="s">
        <v>376</v>
      </c>
      <c r="C18" s="1" t="s">
        <v>383</v>
      </c>
      <c r="D18" s="1" t="s">
        <v>359</v>
      </c>
      <c r="E18" s="1" t="s">
        <v>135</v>
      </c>
      <c r="F18" s="1" t="s">
        <v>354</v>
      </c>
      <c r="G18" s="1" t="s">
        <v>321</v>
      </c>
      <c r="H18" s="1" t="s">
        <v>325</v>
      </c>
      <c r="I18" s="1" t="s">
        <v>378</v>
      </c>
      <c r="J18" s="1" t="s">
        <v>327</v>
      </c>
      <c r="K18" s="1" t="s">
        <v>378</v>
      </c>
      <c r="L18" s="1" t="s">
        <v>378</v>
      </c>
      <c r="M18" s="1" t="s">
        <v>328</v>
      </c>
      <c r="N18" s="1" t="s">
        <v>328</v>
      </c>
      <c r="O18" s="1" t="s">
        <v>329</v>
      </c>
      <c r="P18" s="1" t="s">
        <v>330</v>
      </c>
      <c r="Q18" s="1" t="s">
        <v>331</v>
      </c>
      <c r="R18" s="1" t="s">
        <v>384</v>
      </c>
      <c r="S18" s="1" t="s">
        <v>333</v>
      </c>
      <c r="T18" s="1" t="s">
        <v>334</v>
      </c>
      <c r="U18" s="1" t="s">
        <v>335</v>
      </c>
      <c r="V18" s="1" t="s">
        <v>336</v>
      </c>
    </row>
    <row r="19" s="1" customFormat="1" spans="1:22">
      <c r="A19" s="3">
        <v>999221916447161</v>
      </c>
      <c r="B19" s="1" t="s">
        <v>376</v>
      </c>
      <c r="C19" s="1" t="s">
        <v>385</v>
      </c>
      <c r="D19" s="1" t="s">
        <v>386</v>
      </c>
      <c r="E19" s="1" t="s">
        <v>50</v>
      </c>
      <c r="F19" s="1" t="s">
        <v>357</v>
      </c>
      <c r="G19" s="1" t="s">
        <v>354</v>
      </c>
      <c r="H19" s="1" t="s">
        <v>325</v>
      </c>
      <c r="I19" s="1" t="s">
        <v>387</v>
      </c>
      <c r="J19" s="1" t="s">
        <v>327</v>
      </c>
      <c r="K19" s="1" t="s">
        <v>387</v>
      </c>
      <c r="L19" s="1" t="s">
        <v>387</v>
      </c>
      <c r="M19" s="1" t="s">
        <v>328</v>
      </c>
      <c r="N19" s="1" t="s">
        <v>328</v>
      </c>
      <c r="O19" s="1" t="s">
        <v>329</v>
      </c>
      <c r="P19" s="1" t="s">
        <v>330</v>
      </c>
      <c r="Q19" s="1" t="s">
        <v>331</v>
      </c>
      <c r="R19" s="1" t="s">
        <v>388</v>
      </c>
      <c r="S19" s="1" t="s">
        <v>333</v>
      </c>
      <c r="T19" s="1" t="s">
        <v>334</v>
      </c>
      <c r="U19" s="1" t="s">
        <v>343</v>
      </c>
      <c r="V19" s="1" t="s">
        <v>336</v>
      </c>
    </row>
    <row r="20" s="1" customFormat="1" spans="1:22">
      <c r="A20" s="3">
        <v>999221916341526</v>
      </c>
      <c r="B20" s="1" t="s">
        <v>376</v>
      </c>
      <c r="C20" s="1" t="s">
        <v>389</v>
      </c>
      <c r="D20" s="1" t="s">
        <v>390</v>
      </c>
      <c r="E20" s="1" t="s">
        <v>391</v>
      </c>
      <c r="F20" s="1" t="s">
        <v>354</v>
      </c>
      <c r="G20" s="1" t="s">
        <v>344</v>
      </c>
      <c r="H20" s="1" t="s">
        <v>325</v>
      </c>
      <c r="I20" s="1" t="s">
        <v>392</v>
      </c>
      <c r="J20" s="1" t="s">
        <v>327</v>
      </c>
      <c r="K20" s="1" t="s">
        <v>392</v>
      </c>
      <c r="L20" s="1" t="s">
        <v>392</v>
      </c>
      <c r="M20" s="1" t="s">
        <v>328</v>
      </c>
      <c r="N20" s="1" t="s">
        <v>328</v>
      </c>
      <c r="O20" s="1" t="s">
        <v>329</v>
      </c>
      <c r="P20" s="1" t="s">
        <v>330</v>
      </c>
      <c r="Q20" s="1" t="s">
        <v>331</v>
      </c>
      <c r="R20" s="1" t="s">
        <v>393</v>
      </c>
      <c r="S20" s="1" t="s">
        <v>333</v>
      </c>
      <c r="T20" s="1" t="s">
        <v>334</v>
      </c>
      <c r="U20" s="1" t="s">
        <v>335</v>
      </c>
      <c r="V20" s="1" t="s">
        <v>336</v>
      </c>
    </row>
    <row r="21" s="1" customFormat="1" spans="1:22">
      <c r="A21" s="3">
        <v>999221905078590</v>
      </c>
      <c r="B21" s="1" t="s">
        <v>394</v>
      </c>
      <c r="C21" s="1" t="s">
        <v>395</v>
      </c>
      <c r="D21" s="1" t="s">
        <v>396</v>
      </c>
      <c r="E21" s="1" t="s">
        <v>397</v>
      </c>
      <c r="F21" s="1" t="s">
        <v>354</v>
      </c>
      <c r="G21" s="1" t="s">
        <v>344</v>
      </c>
      <c r="H21" s="1" t="s">
        <v>325</v>
      </c>
      <c r="I21" s="1" t="s">
        <v>398</v>
      </c>
      <c r="J21" s="1" t="s">
        <v>327</v>
      </c>
      <c r="K21" s="1" t="s">
        <v>398</v>
      </c>
      <c r="L21" s="1" t="s">
        <v>398</v>
      </c>
      <c r="M21" s="1" t="s">
        <v>328</v>
      </c>
      <c r="N21" s="1" t="s">
        <v>328</v>
      </c>
      <c r="O21" s="1" t="s">
        <v>329</v>
      </c>
      <c r="P21" s="1" t="s">
        <v>330</v>
      </c>
      <c r="Q21" s="1" t="s">
        <v>331</v>
      </c>
      <c r="R21" s="1" t="s">
        <v>399</v>
      </c>
      <c r="S21" s="1" t="s">
        <v>333</v>
      </c>
      <c r="T21" s="1" t="s">
        <v>334</v>
      </c>
      <c r="U21" s="1" t="s">
        <v>335</v>
      </c>
      <c r="V21" s="1" t="s">
        <v>336</v>
      </c>
    </row>
    <row r="22" s="1" customFormat="1" spans="1:22">
      <c r="A22" s="3">
        <v>999221905023762</v>
      </c>
      <c r="B22" s="1" t="s">
        <v>394</v>
      </c>
      <c r="C22" s="1" t="s">
        <v>400</v>
      </c>
      <c r="D22" s="1" t="s">
        <v>396</v>
      </c>
      <c r="E22" s="1" t="s">
        <v>397</v>
      </c>
      <c r="F22" s="1" t="s">
        <v>376</v>
      </c>
      <c r="G22" s="1" t="s">
        <v>354</v>
      </c>
      <c r="H22" s="1" t="s">
        <v>325</v>
      </c>
      <c r="I22" s="1" t="s">
        <v>401</v>
      </c>
      <c r="J22" s="1" t="s">
        <v>327</v>
      </c>
      <c r="K22" s="1" t="s">
        <v>401</v>
      </c>
      <c r="L22" s="1" t="s">
        <v>401</v>
      </c>
      <c r="M22" s="1" t="s">
        <v>328</v>
      </c>
      <c r="N22" s="1" t="s">
        <v>328</v>
      </c>
      <c r="O22" s="1" t="s">
        <v>329</v>
      </c>
      <c r="P22" s="1" t="s">
        <v>330</v>
      </c>
      <c r="Q22" s="1" t="s">
        <v>331</v>
      </c>
      <c r="R22" s="1" t="s">
        <v>402</v>
      </c>
      <c r="S22" s="1" t="s">
        <v>333</v>
      </c>
      <c r="T22" s="1" t="s">
        <v>334</v>
      </c>
      <c r="U22" s="1" t="s">
        <v>335</v>
      </c>
      <c r="V22" s="1" t="s">
        <v>336</v>
      </c>
    </row>
    <row r="23" s="1" customFormat="1" spans="1:22">
      <c r="A23" s="3">
        <v>999221869652651</v>
      </c>
      <c r="B23" s="1" t="s">
        <v>403</v>
      </c>
      <c r="C23" s="1" t="s">
        <v>404</v>
      </c>
      <c r="D23" s="1" t="s">
        <v>359</v>
      </c>
      <c r="E23" s="1" t="s">
        <v>31</v>
      </c>
      <c r="F23" s="1" t="s">
        <v>405</v>
      </c>
      <c r="G23" s="1" t="s">
        <v>354</v>
      </c>
      <c r="H23" s="1" t="s">
        <v>325</v>
      </c>
      <c r="I23" s="1" t="s">
        <v>406</v>
      </c>
      <c r="J23" s="1" t="s">
        <v>327</v>
      </c>
      <c r="K23" s="1" t="s">
        <v>406</v>
      </c>
      <c r="L23" s="1" t="s">
        <v>406</v>
      </c>
      <c r="M23" s="1" t="s">
        <v>328</v>
      </c>
      <c r="N23" s="1" t="s">
        <v>328</v>
      </c>
      <c r="O23" s="1" t="s">
        <v>329</v>
      </c>
      <c r="P23" s="1" t="s">
        <v>330</v>
      </c>
      <c r="Q23" s="1" t="s">
        <v>331</v>
      </c>
      <c r="R23" s="1" t="s">
        <v>407</v>
      </c>
      <c r="S23" s="1" t="s">
        <v>333</v>
      </c>
      <c r="T23" s="1" t="s">
        <v>334</v>
      </c>
      <c r="U23" s="1" t="s">
        <v>335</v>
      </c>
      <c r="V23" s="1" t="s">
        <v>336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2023-01-03T01:56:00Z</dcterms:created>
  <dcterms:modified xsi:type="dcterms:W3CDTF">2023-01-07T08:37:36Z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34E9B141717442AD89852977CB3F4920</vt:lpwstr>
  </property>
  <property fmtid="{D5CDD505-2E9C-101B-9397-08002B2CF9AE}" pid="3" name="KSOProductBuildVer">
    <vt:lpwstr>2052-11.1.0.13703</vt:lpwstr>
  </property>
</Properties>
</file>