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<sst xmlns="http://schemas.openxmlformats.org/spreadsheetml/2006/main" count="206" uniqueCount="112">
  <si>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</si>
  <si>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</si>
  <si>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</si>
  <si>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</si>
  <si>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</si>
  <si>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</si>
  <si>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</si>
  <si>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</si>
  <si>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</si>
  <si>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</si>
  <si>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</si>
  <si>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</si>
  <si>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</si>
  <si>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</si>
  <si>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</si>
  <si>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</si>
  <si>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</si>
  <si>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</si>
  <si>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</si>
  <si>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</si>
  <si>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</si>
  <si>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</si>
  <si>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</si>
  <si>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</si>
  <si>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</si>
  <si>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999221972304104	</t>
  </si>
  <si>
    <t>Ctrip</t>
  </si>
  <si>
    <t>正常</t>
  </si>
  <si>
    <t>[南昌]南昌金陵大酒店(69312620)</t>
  </si>
  <si>
    <t>高级双床间&lt;双人入住&gt;&lt;内宾&gt;&lt;预付&gt;&lt;无早&gt;</t>
  </si>
  <si>
    <t>CNY</t>
  </si>
  <si>
    <t>郑红武</t>
  </si>
  <si>
    <t>CA363230107CNY</t>
  </si>
  <si>
    <t>未提现</t>
  </si>
  <si>
    <t>携程开票</t>
  </si>
  <si>
    <t xml:space="preserve">2890511	</t>
  </si>
  <si>
    <t xml:space="preserve">	</t>
  </si>
  <si>
    <t>取消</t>
  </si>
  <si>
    <t xml:space="preserve">999221974872929	</t>
  </si>
  <si>
    <t>[梅州]梅州麓湖山酒店(67856423)</t>
  </si>
  <si>
    <t>标准双床房&lt;双人入住&gt;&lt;升级特惠&gt;&lt;双早&gt;&lt;新高价值日历房套餐&gt;&lt;新酒店礼盒&gt;</t>
  </si>
  <si>
    <t>陈晓云</t>
  </si>
  <si>
    <t xml:space="preserve">1838988	</t>
  </si>
  <si>
    <t xml:space="preserve">999221976459189	</t>
  </si>
  <si>
    <t>吴文婷</t>
  </si>
  <si>
    <t xml:space="preserve">999221979631087	</t>
  </si>
  <si>
    <t>[梅州]梅州白天鹅迎宾馆(100697959)</t>
  </si>
  <si>
    <t>商务江景双床房&lt;超值特惠&gt;&lt;双人入住&gt;&lt;日历房套餐高价值&gt;&lt;单早&gt;&lt;新酒店礼盒&gt;</t>
  </si>
  <si>
    <t>张铁英</t>
  </si>
  <si>
    <t xml:space="preserve">21979769952	</t>
  </si>
  <si>
    <t>商务江景大床房&lt;超值特惠&gt;&lt;双人入住&gt;&lt;日历房套餐高价值&gt;&lt;单早&gt;&lt;新酒店礼盒&gt;</t>
  </si>
  <si>
    <t>卢一祺</t>
  </si>
  <si>
    <t xml:space="preserve">21979832196	</t>
  </si>
  <si>
    <t>[香港]香港米易商务宾馆(M Easy Hotel)(670116)</t>
  </si>
  <si>
    <t>标准大床房&lt;特惠专享&gt;&lt;双人入住&gt;&lt;无早&gt;</t>
  </si>
  <si>
    <t>SU/LINGYAN</t>
  </si>
  <si>
    <t xml:space="preserve">2893228	</t>
  </si>
  <si>
    <t xml:space="preserve">999221981442990	</t>
  </si>
  <si>
    <t>张佳</t>
  </si>
  <si>
    <t xml:space="preserve">999221982320835	</t>
  </si>
  <si>
    <t>商务江景大床房&lt;特惠专享&gt;&lt;双人入住&gt;&lt;日历房套餐高价值&gt;&lt;双早&gt;&lt;新酒店礼盒&gt;</t>
  </si>
  <si>
    <t>谢顺生</t>
  </si>
  <si>
    <t>，</t>
  </si>
  <si>
    <t>999221976459189</t>
  </si>
  <si>
    <t>202212220839060068</t>
  </si>
  <si>
    <t>999221979631087</t>
  </si>
  <si>
    <t>202212221223110021</t>
  </si>
  <si>
    <t>202212221228410068</t>
  </si>
  <si>
    <t>999221981442990</t>
  </si>
  <si>
    <t>202212221558320068</t>
  </si>
  <si>
    <t>999221982320835</t>
  </si>
  <si>
    <t>202212221930470071</t>
  </si>
  <si>
    <t>A230107092150481</t>
  </si>
  <si>
    <t>房集：i230107092021 1560元</t>
  </si>
  <si>
    <t>CNY / HKD 当前参考汇率: 1.143347104</t>
  </si>
  <si>
    <t>总计： 1794.6 CNY/
2051.85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</si>
  <si>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</si>
  <si>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</si>
  <si>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</si>
  <si>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</si>
  <si>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</si>
  <si>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</si>
  <si>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</si>
  <si>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</si>
  <si>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</si>
  <si>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</si>
  <si>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</si>
  <si>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</si>
  <si>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</si>
  <si>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</si>
  <si>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</si>
  <si>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</si>
  <si>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</si>
  <si>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</si>
  <si>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</si>
  <si>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2022-12-22</t>
  </si>
  <si>
    <t>2893228</t>
  </si>
  <si>
    <t>香港米易商务宾馆家庭旅馆</t>
  </si>
  <si>
    <t>SU LINGYAN</t>
  </si>
  <si>
    <t>2022-12-23</t>
  </si>
  <si>
    <t>退房日周结</t>
  </si>
  <si>
    <t>234.60</t>
  </si>
  <si>
    <t>RMB</t>
  </si>
  <si>
    <t>0</t>
  </si>
  <si>
    <t>0.00</t>
  </si>
  <si>
    <t>携程国内直连(DD)</t>
  </si>
  <si>
    <t>01.011249</t>
  </si>
  <si>
    <t>2022-12-22 12:22:00</t>
  </si>
  <si>
    <t>否</t>
  </si>
  <si>
    <t>汇智国际旅游发展有限公司</t>
  </si>
  <si>
    <t>直采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</si>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</sst>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12</xdr:col>
      <xdr:colOff>358140</xdr:colOff>
      <xdr:row>42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08960"/>
          <a:ext cx="9044940" cy="4282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44917</v>
      </c>
      <c r="G2" s="6">
        <v>44918</v>
      </c>
      <c r="H2" s="4">
        <v>1</v>
      </c>
      <c r="I2" s="4">
        <v>1</v>
      </c>
      <c r="J2" s="4">
        <v>1</v>
      </c>
      <c r="K2" s="4" t="s">
        <v>30</v>
      </c>
      <c r="L2" s="4">
        <v>342.39</v>
      </c>
      <c r="M2" s="4">
        <v>342.39</v>
      </c>
      <c r="N2" s="4" t="s">
        <v>31</v>
      </c>
      <c r="O2" s="4" t="s">
        <v>32</v>
      </c>
      <c r="P2" s="4" t="s">
        <v>33</v>
      </c>
      <c r="Q2" s="4">
        <v>0</v>
      </c>
      <c r="R2" s="7">
        <v>44916</v>
      </c>
      <c r="S2" s="6">
        <v>44933</v>
      </c>
      <c r="T2" s="4" t="s">
        <v>34</v>
      </c>
      <c r="U2" s="4">
        <v>342.39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44917</v>
      </c>
      <c r="G3" s="6">
        <v>44918</v>
      </c>
      <c r="H3" s="4">
        <v>1</v>
      </c>
      <c r="I3" s="4">
        <v>1</v>
      </c>
      <c r="J3" s="4">
        <v>1</v>
      </c>
      <c r="K3" s="4" t="s">
        <v>30</v>
      </c>
      <c r="L3" s="4">
        <v>-342.39</v>
      </c>
      <c r="M3" s="4">
        <v>-342.39</v>
      </c>
      <c r="N3" s="4" t="s">
        <v>31</v>
      </c>
      <c r="O3" s="4" t="s">
        <v>32</v>
      </c>
      <c r="P3" s="4" t="s">
        <v>33</v>
      </c>
      <c r="Q3" s="4">
        <v>0</v>
      </c>
      <c r="R3" s="7">
        <v>44916</v>
      </c>
      <c r="S3" s="6">
        <v>44933</v>
      </c>
      <c r="T3" s="4" t="s">
        <v>34</v>
      </c>
      <c r="U3" s="4">
        <v>-342.39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44917</v>
      </c>
      <c r="G4" s="6">
        <v>44918</v>
      </c>
      <c r="H4" s="4">
        <v>1</v>
      </c>
      <c r="I4" s="4">
        <v>1</v>
      </c>
      <c r="J4" s="4">
        <v>1</v>
      </c>
      <c r="K4" s="4" t="s">
        <v>30</v>
      </c>
      <c r="L4" s="4">
        <v>266</v>
      </c>
      <c r="M4" s="4">
        <v>266</v>
      </c>
      <c r="N4" s="4" t="s">
        <v>41</v>
      </c>
      <c r="O4" s="4" t="s">
        <v>32</v>
      </c>
      <c r="P4" s="4" t="s">
        <v>33</v>
      </c>
      <c r="Q4" s="4">
        <v>0</v>
      </c>
      <c r="R4" s="7">
        <v>44916</v>
      </c>
      <c r="S4" s="6">
        <v>44933</v>
      </c>
      <c r="T4" s="4" t="s">
        <v>34</v>
      </c>
      <c r="U4" s="4">
        <v>266</v>
      </c>
      <c r="V4" s="4">
        <v>0</v>
      </c>
      <c r="W4" s="4">
        <v>0</v>
      </c>
      <c r="X4" s="4" t="s">
        <v>36</v>
      </c>
      <c r="Y4" s="4" t="s">
        <v>42</v>
      </c>
    </row>
    <row r="5" s="4" customFormat="1" spans="1:25">
      <c r="A5" s="4" t="s">
        <v>38</v>
      </c>
      <c r="B5" s="4" t="s">
        <v>26</v>
      </c>
      <c r="C5" s="4" t="s">
        <v>37</v>
      </c>
      <c r="D5" s="4" t="s">
        <v>39</v>
      </c>
      <c r="E5" s="4" t="s">
        <v>40</v>
      </c>
      <c r="F5" s="6">
        <v>44917</v>
      </c>
      <c r="G5" s="6">
        <v>44918</v>
      </c>
      <c r="H5" s="4">
        <v>1</v>
      </c>
      <c r="I5" s="4">
        <v>1</v>
      </c>
      <c r="J5" s="4">
        <v>1</v>
      </c>
      <c r="K5" s="4" t="s">
        <v>30</v>
      </c>
      <c r="L5" s="4">
        <v>-266</v>
      </c>
      <c r="M5" s="4">
        <v>-266</v>
      </c>
      <c r="N5" s="4" t="s">
        <v>41</v>
      </c>
      <c r="O5" s="4" t="s">
        <v>32</v>
      </c>
      <c r="P5" s="4" t="s">
        <v>33</v>
      </c>
      <c r="Q5" s="4">
        <v>0</v>
      </c>
      <c r="R5" s="7">
        <v>44916</v>
      </c>
      <c r="S5" s="6">
        <v>44933</v>
      </c>
      <c r="T5" s="4" t="s">
        <v>34</v>
      </c>
      <c r="U5" s="4">
        <v>-266</v>
      </c>
      <c r="V5" s="4">
        <v>0</v>
      </c>
      <c r="W5" s="4">
        <v>0</v>
      </c>
      <c r="X5" s="4" t="s">
        <v>36</v>
      </c>
      <c r="Y5" s="4" t="s">
        <v>42</v>
      </c>
    </row>
    <row r="6" s="4" customFormat="1" spans="1:25">
      <c r="A6" s="4" t="s">
        <v>43</v>
      </c>
      <c r="B6" s="4" t="s">
        <v>26</v>
      </c>
      <c r="C6" s="4" t="s">
        <v>27</v>
      </c>
      <c r="D6" s="4" t="s">
        <v>39</v>
      </c>
      <c r="E6" s="4" t="s">
        <v>40</v>
      </c>
      <c r="F6" s="6">
        <v>44917</v>
      </c>
      <c r="G6" s="6">
        <v>44918</v>
      </c>
      <c r="H6" s="4">
        <v>1</v>
      </c>
      <c r="I6" s="4">
        <v>1</v>
      </c>
      <c r="J6" s="4">
        <v>1</v>
      </c>
      <c r="K6" s="4" t="s">
        <v>30</v>
      </c>
      <c r="L6" s="4">
        <v>266</v>
      </c>
      <c r="M6" s="4">
        <v>266</v>
      </c>
      <c r="N6" s="4" t="s">
        <v>44</v>
      </c>
      <c r="O6" s="4" t="s">
        <v>32</v>
      </c>
      <c r="P6" s="4" t="s">
        <v>33</v>
      </c>
      <c r="Q6" s="4">
        <v>0</v>
      </c>
      <c r="R6" s="7">
        <v>44917</v>
      </c>
      <c r="S6" s="6">
        <v>44933</v>
      </c>
      <c r="T6" s="4" t="s">
        <v>34</v>
      </c>
      <c r="U6" s="4">
        <v>266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45</v>
      </c>
      <c r="B7" s="4" t="s">
        <v>26</v>
      </c>
      <c r="C7" s="4" t="s">
        <v>27</v>
      </c>
      <c r="D7" s="4" t="s">
        <v>46</v>
      </c>
      <c r="E7" s="4" t="s">
        <v>47</v>
      </c>
      <c r="F7" s="6">
        <v>44917</v>
      </c>
      <c r="G7" s="6">
        <v>44918</v>
      </c>
      <c r="H7" s="4">
        <v>1</v>
      </c>
      <c r="I7" s="4">
        <v>1</v>
      </c>
      <c r="J7" s="4">
        <v>1</v>
      </c>
      <c r="K7" s="4" t="s">
        <v>30</v>
      </c>
      <c r="L7" s="4">
        <v>333.75</v>
      </c>
      <c r="M7" s="4">
        <v>333.75</v>
      </c>
      <c r="N7" s="4" t="s">
        <v>48</v>
      </c>
      <c r="O7" s="4" t="s">
        <v>32</v>
      </c>
      <c r="P7" s="4" t="s">
        <v>33</v>
      </c>
      <c r="Q7" s="4">
        <v>0</v>
      </c>
      <c r="R7" s="7">
        <v>44917</v>
      </c>
      <c r="S7" s="6">
        <v>44933</v>
      </c>
      <c r="T7" s="4" t="s">
        <v>34</v>
      </c>
      <c r="U7" s="4">
        <v>333.75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49</v>
      </c>
      <c r="B8" s="4" t="s">
        <v>26</v>
      </c>
      <c r="C8" s="4" t="s">
        <v>27</v>
      </c>
      <c r="D8" s="4" t="s">
        <v>46</v>
      </c>
      <c r="E8" s="4" t="s">
        <v>50</v>
      </c>
      <c r="F8" s="6">
        <v>44917</v>
      </c>
      <c r="G8" s="6">
        <v>44918</v>
      </c>
      <c r="H8" s="4">
        <v>1</v>
      </c>
      <c r="I8" s="4">
        <v>1</v>
      </c>
      <c r="J8" s="4">
        <v>1</v>
      </c>
      <c r="K8" s="4" t="s">
        <v>30</v>
      </c>
      <c r="L8" s="4">
        <v>311.5</v>
      </c>
      <c r="M8" s="4">
        <v>311.5</v>
      </c>
      <c r="N8" s="4" t="s">
        <v>51</v>
      </c>
      <c r="O8" s="4" t="s">
        <v>32</v>
      </c>
      <c r="P8" s="4" t="s">
        <v>33</v>
      </c>
      <c r="Q8" s="4">
        <v>0</v>
      </c>
      <c r="R8" s="7">
        <v>44917</v>
      </c>
      <c r="S8" s="6">
        <v>44933</v>
      </c>
      <c r="T8" s="4" t="s">
        <v>34</v>
      </c>
      <c r="U8" s="4">
        <v>311.5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52</v>
      </c>
      <c r="B9" s="4" t="s">
        <v>26</v>
      </c>
      <c r="C9" s="4" t="s">
        <v>27</v>
      </c>
      <c r="D9" s="4" t="s">
        <v>53</v>
      </c>
      <c r="E9" s="4" t="s">
        <v>54</v>
      </c>
      <c r="F9" s="6">
        <v>44917</v>
      </c>
      <c r="G9" s="6">
        <v>44918</v>
      </c>
      <c r="H9" s="4">
        <v>1</v>
      </c>
      <c r="I9" s="4">
        <v>1</v>
      </c>
      <c r="J9" s="4">
        <v>1</v>
      </c>
      <c r="K9" s="4" t="s">
        <v>30</v>
      </c>
      <c r="L9" s="4">
        <v>234.6</v>
      </c>
      <c r="M9" s="4">
        <v>234.6</v>
      </c>
      <c r="N9" s="4" t="s">
        <v>55</v>
      </c>
      <c r="O9" s="4" t="s">
        <v>32</v>
      </c>
      <c r="P9" s="4" t="s">
        <v>33</v>
      </c>
      <c r="Q9" s="4">
        <v>0</v>
      </c>
      <c r="R9" s="7">
        <v>44917</v>
      </c>
      <c r="S9" s="6">
        <v>44933</v>
      </c>
      <c r="T9" s="4" t="s">
        <v>34</v>
      </c>
      <c r="U9" s="4">
        <v>234.6</v>
      </c>
      <c r="V9" s="4">
        <v>0</v>
      </c>
      <c r="W9" s="4">
        <v>0</v>
      </c>
      <c r="X9" s="4" t="s">
        <v>56</v>
      </c>
      <c r="Y9" s="4" t="s">
        <v>36</v>
      </c>
    </row>
    <row r="10" s="4" customFormat="1" spans="1:25">
      <c r="A10" s="4" t="s">
        <v>57</v>
      </c>
      <c r="B10" s="4" t="s">
        <v>26</v>
      </c>
      <c r="C10" s="4" t="s">
        <v>27</v>
      </c>
      <c r="D10" s="4" t="s">
        <v>46</v>
      </c>
      <c r="E10" s="4" t="s">
        <v>50</v>
      </c>
      <c r="F10" s="6">
        <v>44917</v>
      </c>
      <c r="G10" s="6">
        <v>44918</v>
      </c>
      <c r="H10" s="4">
        <v>1</v>
      </c>
      <c r="I10" s="4">
        <v>1</v>
      </c>
      <c r="J10" s="4">
        <v>1</v>
      </c>
      <c r="K10" s="4" t="s">
        <v>30</v>
      </c>
      <c r="L10" s="4">
        <v>333.75</v>
      </c>
      <c r="M10" s="4">
        <v>333.75</v>
      </c>
      <c r="N10" s="4" t="s">
        <v>58</v>
      </c>
      <c r="O10" s="4" t="s">
        <v>32</v>
      </c>
      <c r="P10" s="4" t="s">
        <v>33</v>
      </c>
      <c r="Q10" s="4">
        <v>0</v>
      </c>
      <c r="R10" s="7">
        <v>44917</v>
      </c>
      <c r="S10" s="6">
        <v>44933</v>
      </c>
      <c r="T10" s="4" t="s">
        <v>34</v>
      </c>
      <c r="U10" s="4">
        <v>333.75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59</v>
      </c>
      <c r="B11" s="4" t="s">
        <v>26</v>
      </c>
      <c r="C11" s="4" t="s">
        <v>27</v>
      </c>
      <c r="D11" s="4" t="s">
        <v>46</v>
      </c>
      <c r="E11" s="4" t="s">
        <v>60</v>
      </c>
      <c r="F11" s="6">
        <v>44917</v>
      </c>
      <c r="G11" s="6">
        <v>44918</v>
      </c>
      <c r="H11" s="4">
        <v>1</v>
      </c>
      <c r="I11" s="4">
        <v>1</v>
      </c>
      <c r="J11" s="4">
        <v>1</v>
      </c>
      <c r="K11" s="4" t="s">
        <v>30</v>
      </c>
      <c r="L11" s="4">
        <v>315</v>
      </c>
      <c r="M11" s="4">
        <v>315</v>
      </c>
      <c r="N11" s="4" t="s">
        <v>61</v>
      </c>
      <c r="O11" s="4" t="s">
        <v>32</v>
      </c>
      <c r="P11" s="4" t="s">
        <v>33</v>
      </c>
      <c r="Q11" s="4">
        <v>0</v>
      </c>
      <c r="R11" s="7">
        <v>44917</v>
      </c>
      <c r="S11" s="6">
        <v>44933</v>
      </c>
      <c r="T11" s="4" t="s">
        <v>34</v>
      </c>
      <c r="U11" s="4">
        <v>315</v>
      </c>
      <c r="V11" s="4">
        <v>0</v>
      </c>
      <c r="W11" s="4">
        <v>0</v>
      </c>
      <c r="X11" s="4" t="s">
        <v>36</v>
      </c>
      <c r="Y1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A16" sqref="A16"/>
    </sheetView>
  </sheetViews>
  <sheetFormatPr defaultColWidth="10" defaultRowHeight="14.4"/>
  <cols>
    <col min="1" max="1" width="12.8888888888889" style="4"/>
    <col min="2" max="3" width="11.8888888888889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hidden="1" spans="1:9">
      <c r="A2" s="5">
        <v>999221972304104</v>
      </c>
      <c r="B2" s="6">
        <v>44917</v>
      </c>
      <c r="C2" s="6">
        <v>44918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999221974872929</v>
      </c>
      <c r="B3" s="6">
        <v>44917</v>
      </c>
      <c r="C3" s="6">
        <v>44918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9" si="0">D3-E3</f>
        <v>#N/A</v>
      </c>
      <c r="H3" s="4" t="e">
        <f t="shared" ref="H3:H9" si="1">$H$1&amp;F3</f>
        <v>#N/A</v>
      </c>
      <c r="I3" s="4" t="e">
        <f>VLOOKUP(A3,HOP!A:U,21,0)</f>
        <v>#N/A</v>
      </c>
    </row>
    <row r="4" s="4" customFormat="1" spans="1:10">
      <c r="A4" s="8" t="s">
        <v>63</v>
      </c>
      <c r="B4" s="6">
        <v>44917</v>
      </c>
      <c r="C4" s="6">
        <v>44918</v>
      </c>
      <c r="D4" s="4">
        <v>266</v>
      </c>
      <c r="E4" s="4">
        <v>266</v>
      </c>
      <c r="F4" s="9" t="s">
        <v>64</v>
      </c>
      <c r="G4" s="4">
        <f t="shared" si="0"/>
        <v>0</v>
      </c>
      <c r="H4" s="4" t="str">
        <f t="shared" si="1"/>
        <v>，202212220839060068</v>
      </c>
      <c r="I4" s="4" t="e">
        <f>VLOOKUP(A4,HOP!A:U,21,0)</f>
        <v>#N/A</v>
      </c>
      <c r="J4" s="4">
        <v>12.22</v>
      </c>
    </row>
    <row r="5" s="4" customFormat="1" spans="1:10">
      <c r="A5" s="8" t="s">
        <v>65</v>
      </c>
      <c r="B5" s="6">
        <v>44917</v>
      </c>
      <c r="C5" s="6">
        <v>44918</v>
      </c>
      <c r="D5" s="4">
        <v>333.75</v>
      </c>
      <c r="E5" s="4">
        <v>333.75</v>
      </c>
      <c r="F5" s="9" t="s">
        <v>66</v>
      </c>
      <c r="G5" s="4">
        <f t="shared" si="0"/>
        <v>0</v>
      </c>
      <c r="H5" s="4" t="str">
        <f t="shared" si="1"/>
        <v>，202212221223110021</v>
      </c>
      <c r="I5" s="4" t="e">
        <f>VLOOKUP(A5,HOP!A:U,21,0)</f>
        <v>#N/A</v>
      </c>
      <c r="J5" s="4">
        <v>12.22</v>
      </c>
    </row>
    <row r="6" s="4" customFormat="1" spans="1:10">
      <c r="A6" s="5">
        <v>21979769952</v>
      </c>
      <c r="B6" s="6">
        <v>44917</v>
      </c>
      <c r="C6" s="6">
        <v>44918</v>
      </c>
      <c r="D6" s="4">
        <v>311.5</v>
      </c>
      <c r="E6" s="4">
        <v>311.5</v>
      </c>
      <c r="F6" s="9" t="s">
        <v>67</v>
      </c>
      <c r="G6" s="4">
        <f t="shared" si="0"/>
        <v>0</v>
      </c>
      <c r="H6" s="4" t="str">
        <f t="shared" si="1"/>
        <v>，202212221228410068</v>
      </c>
      <c r="I6" s="4" t="e">
        <f>VLOOKUP(A6,HOP!A:U,21,0)</f>
        <v>#N/A</v>
      </c>
      <c r="J6" s="4">
        <v>12.22</v>
      </c>
    </row>
    <row r="7" s="4" customFormat="1" spans="1:9">
      <c r="A7" s="5">
        <v>21979832196</v>
      </c>
      <c r="B7" s="6">
        <v>44917</v>
      </c>
      <c r="C7" s="6">
        <v>44918</v>
      </c>
      <c r="D7" s="4">
        <v>234.6</v>
      </c>
      <c r="E7" s="4" t="str">
        <f>VLOOKUP(A7,HOP!A:L,12,0)</f>
        <v>234.60</v>
      </c>
      <c r="F7" s="4" t="str">
        <f>VLOOKUP(A7,HOP!A:C,3,0)</f>
        <v>2893228</v>
      </c>
      <c r="G7" s="4">
        <f t="shared" si="0"/>
        <v>0</v>
      </c>
      <c r="H7" s="4" t="str">
        <f t="shared" si="1"/>
        <v>，2893228</v>
      </c>
      <c r="I7" s="4" t="str">
        <f>VLOOKUP(A7,HOP!A:U,21,0)</f>
        <v>直采</v>
      </c>
    </row>
    <row r="8" s="4" customFormat="1" spans="1:10">
      <c r="A8" s="8" t="s">
        <v>68</v>
      </c>
      <c r="B8" s="6">
        <v>44917</v>
      </c>
      <c r="C8" s="6">
        <v>44918</v>
      </c>
      <c r="D8" s="4">
        <v>333.75</v>
      </c>
      <c r="E8" s="4">
        <v>333.75</v>
      </c>
      <c r="F8" s="9" t="s">
        <v>69</v>
      </c>
      <c r="G8" s="4">
        <f t="shared" si="0"/>
        <v>0</v>
      </c>
      <c r="H8" s="4" t="str">
        <f t="shared" si="1"/>
        <v>，202212221558320068</v>
      </c>
      <c r="I8" s="4" t="e">
        <f>VLOOKUP(A8,HOP!A:U,21,0)</f>
        <v>#N/A</v>
      </c>
      <c r="J8" s="4">
        <v>12.22</v>
      </c>
    </row>
    <row r="9" s="4" customFormat="1" spans="1:10">
      <c r="A9" s="8" t="s">
        <v>70</v>
      </c>
      <c r="B9" s="6">
        <v>44917</v>
      </c>
      <c r="C9" s="6">
        <v>44918</v>
      </c>
      <c r="D9" s="4">
        <v>315</v>
      </c>
      <c r="E9" s="4">
        <v>315</v>
      </c>
      <c r="F9" s="9" t="s">
        <v>71</v>
      </c>
      <c r="G9" s="4">
        <f t="shared" si="0"/>
        <v>0</v>
      </c>
      <c r="H9" s="4" t="str">
        <f t="shared" si="1"/>
        <v>，202212221930470071</v>
      </c>
      <c r="I9" s="4" t="e">
        <f>VLOOKUP(A9,HOP!A:U,21,0)</f>
        <v>#N/A</v>
      </c>
      <c r="J9" s="4">
        <v>12.22</v>
      </c>
    </row>
    <row r="11" spans="4:4">
      <c r="D11" s="4">
        <f>SUM(D2:D10)</f>
        <v>1794.6</v>
      </c>
    </row>
    <row r="14" spans="1:4">
      <c r="A14" s="4" t="s">
        <v>72</v>
      </c>
      <c r="C14" s="4">
        <v>234.6</v>
      </c>
      <c r="D14" s="4">
        <v>268.23</v>
      </c>
    </row>
    <row r="15" spans="1:4">
      <c r="A15" s="4" t="s">
        <v>73</v>
      </c>
      <c r="C15" s="4">
        <v>1560</v>
      </c>
      <c r="D15" s="4">
        <v>1783.62</v>
      </c>
    </row>
    <row r="16" spans="1:4">
      <c r="A16" s="4" t="s">
        <v>74</v>
      </c>
      <c r="C16" s="4">
        <f>SUBTOTAL(9,C14:C15)</f>
        <v>1794.6</v>
      </c>
      <c r="D16" s="4">
        <f>SUBTOTAL(9,D14:D15)</f>
        <v>2051.85</v>
      </c>
    </row>
    <row r="17" spans="1:1">
      <c r="A17" s="4" t="s">
        <v>75</v>
      </c>
    </row>
  </sheetData>
  <autoFilter ref="A1:X9">
    <filterColumn colId="3">
      <filters>
        <filter val="315"/>
        <filter val="311.5"/>
        <filter val="333.75"/>
        <filter val="266"/>
        <filter val="234.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.88888888888889" defaultRowHeight="13.2" outlineLevelRow="1"/>
  <cols>
    <col min="1" max="1" width="12.8888888888889" style="1"/>
    <col min="2" max="16383" width="8.88888888888889" style="1"/>
  </cols>
  <sheetData>
    <row r="1" s="1" customFormat="1" spans="1:22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  <c r="U1" s="2" t="s">
        <v>93</v>
      </c>
      <c r="V1" s="2" t="s">
        <v>94</v>
      </c>
    </row>
    <row r="2" s="1" customFormat="1" spans="1:22">
      <c r="A2" s="3">
        <v>21979832196</v>
      </c>
      <c r="B2" s="1" t="s">
        <v>95</v>
      </c>
      <c r="C2" s="1" t="s">
        <v>96</v>
      </c>
      <c r="D2" s="1" t="s">
        <v>97</v>
      </c>
      <c r="E2" s="1" t="s">
        <v>98</v>
      </c>
      <c r="F2" s="1" t="s">
        <v>95</v>
      </c>
      <c r="G2" s="1" t="s">
        <v>99</v>
      </c>
      <c r="H2" s="1" t="s">
        <v>100</v>
      </c>
      <c r="I2" s="1" t="s">
        <v>101</v>
      </c>
      <c r="J2" s="1" t="s">
        <v>102</v>
      </c>
      <c r="K2" s="1" t="s">
        <v>101</v>
      </c>
      <c r="L2" s="1" t="s">
        <v>101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2023-01-07T01:06:00Z</dcterms:created>
  <dcterms:modified xsi:type="dcterms:W3CDTF">2023-01-07T01:44:45Z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6C654242B9814711AA7C12DB66BDF0C2</vt:lpwstr>
  </property>
  <property fmtid="{D5CDD505-2E9C-101B-9397-08002B2CF9AE}" pid="3" name="KSOProductBuildVer">
    <vt:lpwstr>2052-11.1.0.13703</vt:lpwstr>
  </property>
</Properties>
</file>