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<sst xmlns="http://schemas.openxmlformats.org/spreadsheetml/2006/main" count="220" uniqueCount="115">
  <si>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</si>
  <si>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</si>
  <si>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</si>
  <si>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</si>
  <si>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</si>
  <si>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</si>
  <si>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</si>
  <si>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</si>
  <si>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</si>
  <si>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</si>
  <si>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</si>
  <si>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</si>
  <si>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</si>
  <si>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</si>
  <si>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</si>
  <si>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</si>
  <si>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</si>
  <si>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</si>
  <si>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</si>
  <si>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</si>
  <si>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</si>
  <si>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</si>
  <si>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</si>
  <si>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</si>
  <si>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</si>
  <si>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999221962684891	</t>
  </si>
  <si>
    <t>Ctrip</t>
  </si>
  <si>
    <t>正常</t>
  </si>
  <si>
    <t>[香港]M1酒店(M1 Hotel)(77151759)</t>
  </si>
  <si>
    <t>标准客房&lt;至多8间&gt;&lt;2人入住&gt;</t>
  </si>
  <si>
    <t>CNY</t>
  </si>
  <si>
    <t>WONG/SHEUNG CHI RICCI</t>
  </si>
  <si>
    <t>CA13744230107CNY</t>
  </si>
  <si>
    <t>未提现</t>
  </si>
  <si>
    <t>携程开票</t>
  </si>
  <si>
    <t xml:space="preserve">2887253	</t>
  </si>
  <si>
    <t xml:space="preserve">	</t>
  </si>
  <si>
    <t xml:space="preserve">999221978029148	</t>
  </si>
  <si>
    <t>WONG/CHI NGAI</t>
  </si>
  <si>
    <t xml:space="preserve">2892861	</t>
  </si>
  <si>
    <t xml:space="preserve">999221980820790	</t>
  </si>
  <si>
    <t>[北京]格林豪泰智选酒店(北京十里河地铁站店)(68606537)</t>
  </si>
  <si>
    <t>大床房&lt;至多8间&gt;&lt;2人入住&gt;</t>
  </si>
  <si>
    <t>张桥</t>
  </si>
  <si>
    <t xml:space="preserve">2893507	</t>
  </si>
  <si>
    <t xml:space="preserve">(GRT)81515655;	</t>
  </si>
  <si>
    <t xml:space="preserve">999221980955753	</t>
  </si>
  <si>
    <t>[台北]台北花园大酒店(Taipei Garden Hotel)(80941308)</t>
  </si>
  <si>
    <t>雅致双床房&lt;至多8间&gt;&lt;2人入住&gt;</t>
  </si>
  <si>
    <t>SHEN/ERIC</t>
  </si>
  <si>
    <t xml:space="preserve">2893551	</t>
  </si>
  <si>
    <t xml:space="preserve">999221983012718	</t>
  </si>
  <si>
    <t>[珠海]珠海旭日湾巢酒店(76480603)</t>
  </si>
  <si>
    <t>动漫主题房&lt;至多8间&gt;&lt;2人入住&gt;&lt;早餐&gt;</t>
  </si>
  <si>
    <t>李广绍</t>
  </si>
  <si>
    <t xml:space="preserve">2894658	</t>
  </si>
  <si>
    <t xml:space="preserve">888888	</t>
  </si>
  <si>
    <t>，</t>
  </si>
  <si>
    <t>2344 CNY</t>
  </si>
  <si>
    <t>A230107090456481</t>
  </si>
  <si>
    <t>总计：2344元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</si>
  <si>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</si>
  <si>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</si>
  <si>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</si>
  <si>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</si>
  <si>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</si>
  <si>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</si>
  <si>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</si>
  <si>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</si>
  <si>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</si>
  <si>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</si>
  <si>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</si>
  <si>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</si>
  <si>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</si>
  <si>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</si>
  <si>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</si>
  <si>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</si>
  <si>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</si>
  <si>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</si>
  <si>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</si>
  <si>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2022-12-22</t>
  </si>
  <si>
    <t>2894658</t>
  </si>
  <si>
    <t>珠海旭日湾巢酒店</t>
  </si>
  <si>
    <t>2022-12-23</t>
  </si>
  <si>
    <t>退房日月结</t>
  </si>
  <si>
    <t>153.00</t>
  </si>
  <si>
    <t>RMB</t>
  </si>
  <si>
    <t>0</t>
  </si>
  <si>
    <t>0.00</t>
  </si>
  <si>
    <t>携程汇登国内直连</t>
  </si>
  <si>
    <t>01.011264</t>
  </si>
  <si>
    <t>2022-12-22 22:27:48</t>
  </si>
  <si>
    <t>否</t>
  </si>
  <si>
    <t>广州汇登信息科技有限公司</t>
  </si>
  <si>
    <t>直连</t>
  </si>
  <si>
    <t>中国</t>
  </si>
  <si>
    <t>2893551</t>
  </si>
  <si>
    <t>台北花园大酒店</t>
  </si>
  <si>
    <t>SHEN ERIC</t>
  </si>
  <si>
    <t>824.00</t>
  </si>
  <si>
    <t>2022-12-22 14:33:02</t>
  </si>
  <si>
    <t>2893507</t>
  </si>
  <si>
    <t>格林豪泰智选酒店(北京十里河地铁站店)</t>
  </si>
  <si>
    <t>179.00</t>
  </si>
  <si>
    <t>2022-12-22 14:20:12</t>
  </si>
  <si>
    <t>2892861</t>
  </si>
  <si>
    <t>M1酒店</t>
  </si>
  <si>
    <t>WONG CHI NGAI</t>
  </si>
  <si>
    <t>237.00</t>
  </si>
  <si>
    <t>2022-12-22 09:23:46</t>
  </si>
  <si>
    <t>2022-12-19</t>
  </si>
  <si>
    <t>2887253</t>
  </si>
  <si>
    <t>WONG SHEUNG CHI RICCI</t>
  </si>
  <si>
    <t>951.00</t>
  </si>
  <si>
    <t>2022-12-19 22:43:49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</si>
</sst>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44918</v>
      </c>
      <c r="H2" s="4">
        <v>1</v>
      </c>
      <c r="I2" s="4">
        <v>4</v>
      </c>
      <c r="J2" s="4">
        <v>4</v>
      </c>
      <c r="K2" s="4" t="s">
        <v>30</v>
      </c>
      <c r="L2" s="4">
        <v>951</v>
      </c>
      <c r="M2" s="4">
        <v>951</v>
      </c>
      <c r="N2" s="4" t="s">
        <v>31</v>
      </c>
      <c r="O2" s="4" t="s">
        <v>32</v>
      </c>
      <c r="P2" s="4" t="s">
        <v>33</v>
      </c>
      <c r="Q2" s="4">
        <v>0</v>
      </c>
      <c r="R2" s="7">
        <v>44914</v>
      </c>
      <c r="S2" s="6">
        <v>44933</v>
      </c>
      <c r="T2" s="4" t="s">
        <v>34</v>
      </c>
      <c r="U2" s="4">
        <v>951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44917</v>
      </c>
      <c r="G3" s="6">
        <v>44918</v>
      </c>
      <c r="H3" s="4">
        <v>1</v>
      </c>
      <c r="I3" s="4">
        <v>1</v>
      </c>
      <c r="J3" s="4">
        <v>1</v>
      </c>
      <c r="K3" s="4" t="s">
        <v>30</v>
      </c>
      <c r="L3" s="4">
        <v>237</v>
      </c>
      <c r="M3" s="4">
        <v>237</v>
      </c>
      <c r="N3" s="4" t="s">
        <v>38</v>
      </c>
      <c r="O3" s="4" t="s">
        <v>32</v>
      </c>
      <c r="P3" s="4" t="s">
        <v>33</v>
      </c>
      <c r="Q3" s="4">
        <v>0</v>
      </c>
      <c r="R3" s="7">
        <v>44917</v>
      </c>
      <c r="S3" s="6">
        <v>44933</v>
      </c>
      <c r="T3" s="4" t="s">
        <v>34</v>
      </c>
      <c r="U3" s="4">
        <v>237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44917</v>
      </c>
      <c r="G4" s="6">
        <v>44918</v>
      </c>
      <c r="H4" s="4">
        <v>1</v>
      </c>
      <c r="I4" s="4">
        <v>1</v>
      </c>
      <c r="J4" s="4">
        <v>1</v>
      </c>
      <c r="K4" s="4" t="s">
        <v>30</v>
      </c>
      <c r="L4" s="4">
        <v>179</v>
      </c>
      <c r="M4" s="4">
        <v>179</v>
      </c>
      <c r="N4" s="4" t="s">
        <v>43</v>
      </c>
      <c r="O4" s="4" t="s">
        <v>32</v>
      </c>
      <c r="P4" s="4" t="s">
        <v>33</v>
      </c>
      <c r="Q4" s="4">
        <v>0</v>
      </c>
      <c r="R4" s="7">
        <v>44917</v>
      </c>
      <c r="S4" s="6">
        <v>44933</v>
      </c>
      <c r="T4" s="4" t="s">
        <v>34</v>
      </c>
      <c r="U4" s="4">
        <v>179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44917</v>
      </c>
      <c r="G5" s="6">
        <v>44918</v>
      </c>
      <c r="H5" s="4">
        <v>1</v>
      </c>
      <c r="I5" s="4">
        <v>1</v>
      </c>
      <c r="J5" s="4">
        <v>1</v>
      </c>
      <c r="K5" s="4" t="s">
        <v>30</v>
      </c>
      <c r="L5" s="4">
        <v>824</v>
      </c>
      <c r="M5" s="4">
        <v>824</v>
      </c>
      <c r="N5" s="4" t="s">
        <v>49</v>
      </c>
      <c r="O5" s="4" t="s">
        <v>32</v>
      </c>
      <c r="P5" s="4" t="s">
        <v>33</v>
      </c>
      <c r="Q5" s="4">
        <v>0</v>
      </c>
      <c r="R5" s="7">
        <v>44917</v>
      </c>
      <c r="S5" s="6">
        <v>44933</v>
      </c>
      <c r="T5" s="4" t="s">
        <v>34</v>
      </c>
      <c r="U5" s="4">
        <v>824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44917</v>
      </c>
      <c r="G6" s="6">
        <v>44918</v>
      </c>
      <c r="H6" s="4">
        <v>1</v>
      </c>
      <c r="I6" s="4">
        <v>1</v>
      </c>
      <c r="J6" s="4">
        <v>1</v>
      </c>
      <c r="K6" s="4" t="s">
        <v>30</v>
      </c>
      <c r="L6" s="4">
        <v>153</v>
      </c>
      <c r="M6" s="4">
        <v>153</v>
      </c>
      <c r="N6" s="4" t="s">
        <v>54</v>
      </c>
      <c r="O6" s="4" t="s">
        <v>32</v>
      </c>
      <c r="P6" s="4" t="s">
        <v>33</v>
      </c>
      <c r="Q6" s="4">
        <v>0</v>
      </c>
      <c r="R6" s="7">
        <v>44917</v>
      </c>
      <c r="S6" s="6">
        <v>44933</v>
      </c>
      <c r="T6" s="4" t="s">
        <v>34</v>
      </c>
      <c r="U6" s="4">
        <v>153</v>
      </c>
      <c r="V6" s="4">
        <v>0</v>
      </c>
      <c r="W6" s="4">
        <v>0</v>
      </c>
      <c r="X6" s="4" t="s">
        <v>55</v>
      </c>
      <c r="Y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999221962684891</v>
      </c>
      <c r="B2" s="6">
        <v>44914</v>
      </c>
      <c r="C2" s="6">
        <v>44918</v>
      </c>
      <c r="D2" s="4">
        <v>951</v>
      </c>
      <c r="E2" s="4" t="str">
        <f>VLOOKUP(A2,HOP!A:L,12,0)</f>
        <v>951.00</v>
      </c>
      <c r="F2" s="4" t="str">
        <f>VLOOKUP(A2,HOP!A:C,3,0)</f>
        <v>2887253</v>
      </c>
      <c r="G2" s="4">
        <f>D2-E2</f>
        <v>0</v>
      </c>
      <c r="H2" s="4" t="str">
        <f>$H$1&amp;F2</f>
        <v>，2887253</v>
      </c>
      <c r="I2" s="4" t="str">
        <f>VLOOKUP(A2,HOP!A:U,21,0)</f>
        <v>直连</v>
      </c>
    </row>
    <row r="3" s="4" customFormat="1" spans="1:9">
      <c r="A3" s="5">
        <v>999221978029148</v>
      </c>
      <c r="B3" s="6">
        <v>44917</v>
      </c>
      <c r="C3" s="6">
        <v>44918</v>
      </c>
      <c r="D3" s="4">
        <v>237</v>
      </c>
      <c r="E3" s="4" t="str">
        <f>VLOOKUP(A3,HOP!A:L,12,0)</f>
        <v>237.00</v>
      </c>
      <c r="F3" s="4" t="str">
        <f>VLOOKUP(A3,HOP!A:C,3,0)</f>
        <v>2892861</v>
      </c>
      <c r="G3" s="4">
        <f>D3-E3</f>
        <v>0</v>
      </c>
      <c r="H3" s="4" t="str">
        <f>$H$1&amp;F3</f>
        <v>，2892861</v>
      </c>
      <c r="I3" s="4" t="str">
        <f>VLOOKUP(A3,HOP!A:U,21,0)</f>
        <v>直连</v>
      </c>
    </row>
    <row r="4" s="4" customFormat="1" spans="1:9">
      <c r="A4" s="5">
        <v>999221980820790</v>
      </c>
      <c r="B4" s="6">
        <v>44917</v>
      </c>
      <c r="C4" s="6">
        <v>44918</v>
      </c>
      <c r="D4" s="4">
        <v>179</v>
      </c>
      <c r="E4" s="4" t="str">
        <f>VLOOKUP(A4,HOP!A:L,12,0)</f>
        <v>179.00</v>
      </c>
      <c r="F4" s="4" t="str">
        <f>VLOOKUP(A4,HOP!A:C,3,0)</f>
        <v>2893507</v>
      </c>
      <c r="G4" s="4">
        <f>D4-E4</f>
        <v>0</v>
      </c>
      <c r="H4" s="4" t="str">
        <f>$H$1&amp;F4</f>
        <v>，2893507</v>
      </c>
      <c r="I4" s="4" t="str">
        <f>VLOOKUP(A4,HOP!A:U,21,0)</f>
        <v>直连</v>
      </c>
    </row>
    <row r="5" s="4" customFormat="1" spans="1:9">
      <c r="A5" s="5">
        <v>999221980955753</v>
      </c>
      <c r="B5" s="6">
        <v>44917</v>
      </c>
      <c r="C5" s="6">
        <v>44918</v>
      </c>
      <c r="D5" s="4">
        <v>824</v>
      </c>
      <c r="E5" s="4" t="str">
        <f>VLOOKUP(A5,HOP!A:L,12,0)</f>
        <v>824.00</v>
      </c>
      <c r="F5" s="4" t="str">
        <f>VLOOKUP(A5,HOP!A:C,3,0)</f>
        <v>2893551</v>
      </c>
      <c r="G5" s="4">
        <f>D5-E5</f>
        <v>0</v>
      </c>
      <c r="H5" s="4" t="str">
        <f>$H$1&amp;F5</f>
        <v>，2893551</v>
      </c>
      <c r="I5" s="4" t="str">
        <f>VLOOKUP(A5,HOP!A:U,21,0)</f>
        <v>直连</v>
      </c>
    </row>
    <row r="6" s="4" customFormat="1" spans="1:9">
      <c r="A6" s="5">
        <v>999221983012718</v>
      </c>
      <c r="B6" s="6">
        <v>44917</v>
      </c>
      <c r="C6" s="6">
        <v>44918</v>
      </c>
      <c r="D6" s="4">
        <v>153</v>
      </c>
      <c r="E6" s="4" t="str">
        <f>VLOOKUP(A6,HOP!A:L,12,0)</f>
        <v>153.00</v>
      </c>
      <c r="F6" s="4" t="str">
        <f>VLOOKUP(A6,HOP!A:C,3,0)</f>
        <v>2894658</v>
      </c>
      <c r="G6" s="4">
        <f>D6-E6</f>
        <v>0</v>
      </c>
      <c r="H6" s="4" t="str">
        <f>$H$1&amp;F6</f>
        <v>，2894658</v>
      </c>
      <c r="I6" s="4" t="str">
        <f>VLOOKUP(A6,HOP!A:U,21,0)</f>
        <v>直连</v>
      </c>
    </row>
    <row r="8" spans="4:4">
      <c r="D8" s="4">
        <f>SUM(D2:D7)</f>
        <v>2344</v>
      </c>
    </row>
    <row r="9" spans="4:4">
      <c r="D9" s="4" t="s">
        <v>58</v>
      </c>
    </row>
    <row r="12" spans="1:1">
      <c r="A12" s="4" t="s">
        <v>59</v>
      </c>
    </row>
    <row r="13" spans="1:1">
      <c r="A13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999221983012718</v>
      </c>
      <c r="B2" s="1" t="s">
        <v>80</v>
      </c>
      <c r="C2" s="1" t="s">
        <v>81</v>
      </c>
      <c r="D2" s="1" t="s">
        <v>82</v>
      </c>
      <c r="E2" s="1" t="s">
        <v>54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999221980955753</v>
      </c>
      <c r="B3" s="1" t="s">
        <v>80</v>
      </c>
      <c r="C3" s="1" t="s">
        <v>96</v>
      </c>
      <c r="D3" s="1" t="s">
        <v>97</v>
      </c>
      <c r="E3" s="1" t="s">
        <v>98</v>
      </c>
      <c r="F3" s="1" t="s">
        <v>80</v>
      </c>
      <c r="G3" s="1" t="s">
        <v>83</v>
      </c>
      <c r="H3" s="1" t="s">
        <v>84</v>
      </c>
      <c r="I3" s="1" t="s">
        <v>99</v>
      </c>
      <c r="J3" s="1" t="s">
        <v>86</v>
      </c>
      <c r="K3" s="1" t="s">
        <v>99</v>
      </c>
      <c r="L3" s="1" t="s">
        <v>99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100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999221980820790</v>
      </c>
      <c r="B4" s="1" t="s">
        <v>80</v>
      </c>
      <c r="C4" s="1" t="s">
        <v>101</v>
      </c>
      <c r="D4" s="1" t="s">
        <v>102</v>
      </c>
      <c r="E4" s="1" t="s">
        <v>43</v>
      </c>
      <c r="F4" s="1" t="s">
        <v>80</v>
      </c>
      <c r="G4" s="1" t="s">
        <v>83</v>
      </c>
      <c r="H4" s="1" t="s">
        <v>84</v>
      </c>
      <c r="I4" s="1" t="s">
        <v>103</v>
      </c>
      <c r="J4" s="1" t="s">
        <v>86</v>
      </c>
      <c r="K4" s="1" t="s">
        <v>103</v>
      </c>
      <c r="L4" s="1" t="s">
        <v>103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104</v>
      </c>
      <c r="S4" s="1" t="s">
        <v>92</v>
      </c>
      <c r="T4" s="1" t="s">
        <v>93</v>
      </c>
      <c r="U4" s="1" t="s">
        <v>94</v>
      </c>
      <c r="V4" s="1" t="s">
        <v>95</v>
      </c>
    </row>
    <row r="5" s="1" customFormat="1" spans="1:22">
      <c r="A5" s="3">
        <v>999221978029148</v>
      </c>
      <c r="B5" s="1" t="s">
        <v>80</v>
      </c>
      <c r="C5" s="1" t="s">
        <v>105</v>
      </c>
      <c r="D5" s="1" t="s">
        <v>106</v>
      </c>
      <c r="E5" s="1" t="s">
        <v>107</v>
      </c>
      <c r="F5" s="1" t="s">
        <v>80</v>
      </c>
      <c r="G5" s="1" t="s">
        <v>83</v>
      </c>
      <c r="H5" s="1" t="s">
        <v>84</v>
      </c>
      <c r="I5" s="1" t="s">
        <v>108</v>
      </c>
      <c r="J5" s="1" t="s">
        <v>86</v>
      </c>
      <c r="K5" s="1" t="s">
        <v>108</v>
      </c>
      <c r="L5" s="1" t="s">
        <v>108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109</v>
      </c>
      <c r="S5" s="1" t="s">
        <v>92</v>
      </c>
      <c r="T5" s="1" t="s">
        <v>93</v>
      </c>
      <c r="U5" s="1" t="s">
        <v>94</v>
      </c>
      <c r="V5" s="1" t="s">
        <v>95</v>
      </c>
    </row>
    <row r="6" s="1" customFormat="1" spans="1:22">
      <c r="A6" s="3">
        <v>999221962684891</v>
      </c>
      <c r="B6" s="1" t="s">
        <v>110</v>
      </c>
      <c r="C6" s="1" t="s">
        <v>111</v>
      </c>
      <c r="D6" s="1" t="s">
        <v>106</v>
      </c>
      <c r="E6" s="1" t="s">
        <v>112</v>
      </c>
      <c r="F6" s="1" t="s">
        <v>110</v>
      </c>
      <c r="G6" s="1" t="s">
        <v>83</v>
      </c>
      <c r="H6" s="1" t="s">
        <v>84</v>
      </c>
      <c r="I6" s="1" t="s">
        <v>113</v>
      </c>
      <c r="J6" s="1" t="s">
        <v>86</v>
      </c>
      <c r="K6" s="1" t="s">
        <v>113</v>
      </c>
      <c r="L6" s="1" t="s">
        <v>113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114</v>
      </c>
      <c r="S6" s="1" t="s">
        <v>92</v>
      </c>
      <c r="T6" s="1" t="s">
        <v>93</v>
      </c>
      <c r="U6" s="1" t="s">
        <v>94</v>
      </c>
      <c r="V6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2023-01-07T01:01:00Z</dcterms:created>
  <dcterms:modified xsi:type="dcterms:W3CDTF">2023-01-07T01:06:17Z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64A2D4DD7BD342FBBDA6418249B93A41</vt:lpwstr>
  </property>
  <property fmtid="{D5CDD505-2E9C-101B-9397-08002B2CF9AE}" pid="3" name="KSOProductBuildVer">
    <vt:lpwstr>2052-11.1.0.13703</vt:lpwstr>
  </property>
</Properties>
</file>