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<sst xmlns="http://schemas.openxmlformats.org/spreadsheetml/2006/main" count="278" uniqueCount="150">
  <si>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</si>
  <si>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</si>
  <si>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</si>
  <si>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</si>
  <si>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</si>
  <si>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</si>
  <si>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</si>
  <si>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</si>
  <si>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</si>
  <si>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</si>
  <si>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</si>
  <si>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</si>
  <si>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</si>
  <si>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</si>
  <si>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</si>
  <si>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</si>
  <si>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</si>
  <si>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</si>
  <si>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</si>
  <si>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</si>
  <si>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</si>
  <si>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</si>
  <si>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</si>
  <si>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</si>
  <si>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</si>
  <si>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18912082436	</t>
  </si>
  <si>
    <t>Ctrip</t>
  </si>
  <si>
    <t>正常</t>
  </si>
  <si>
    <t>[新加坡]新加坡富丽华河畔大酒店(SG Clean)(Furama RiverFront (SG Clean))(37217645)</t>
  </si>
  <si>
    <t>豪华房&lt;不退款&gt;&lt;2人入住&gt;</t>
  </si>
  <si>
    <t>USD</t>
  </si>
  <si>
    <t>Leung/Kenneth C.H. Leung</t>
  </si>
  <si>
    <t>CA5326230107USD</t>
  </si>
  <si>
    <t>未提现</t>
  </si>
  <si>
    <t>携程开票</t>
  </si>
  <si>
    <t xml:space="preserve">	</t>
  </si>
  <si>
    <t>取消</t>
  </si>
  <si>
    <t xml:space="preserve">18912123259	</t>
  </si>
  <si>
    <t>Leung/Kenneth C.H.</t>
  </si>
  <si>
    <t xml:space="preserve">21858314793	</t>
  </si>
  <si>
    <t>[曼谷]曼谷拉查丹利中心酒店  (SHA Plus+)(Grande Centre Point Hotel Ratchadamri Bangkok (SHA Plus+))(40721624)</t>
  </si>
  <si>
    <t>至尊豪华房&lt;2人入住&gt;&lt;不退款&gt;</t>
  </si>
  <si>
    <t>NG/YEE MAN,MAN/YANKI</t>
  </si>
  <si>
    <t xml:space="preserve">2854023	</t>
  </si>
  <si>
    <t xml:space="preserve">999221944458950	</t>
  </si>
  <si>
    <t>[首尔]首尔皇家酒店(Royal Hotel Seoul)(37197317)</t>
  </si>
  <si>
    <t>标准房&lt;2人入住&gt;&lt;不退款&gt;</t>
  </si>
  <si>
    <t>Sun/Dejun</t>
  </si>
  <si>
    <t xml:space="preserve">2880997	</t>
  </si>
  <si>
    <t xml:space="preserve">Ms.Park确认	</t>
  </si>
  <si>
    <t xml:space="preserve">999221962217802	</t>
  </si>
  <si>
    <t>[吉隆坡]吉隆坡四季酒店(Four Seasons Hotel Kuala Lumpur)(40721593)</t>
  </si>
  <si>
    <t>园景俱乐部尊贵特大床房&lt;2人入住&gt;&lt;不退款&gt;&lt;早餐&gt;</t>
  </si>
  <si>
    <t>Sundqvist/Gustaf</t>
  </si>
  <si>
    <t xml:space="preserve">2886856	</t>
  </si>
  <si>
    <t xml:space="preserve">999222051463242	</t>
  </si>
  <si>
    <t>[乔治市]槟城皇家朱兰酒店 (槟城对抗新冠肺炎认证)(Royale Chulan Penang)(37204098)</t>
  </si>
  <si>
    <t>高级房&lt;2人入住&gt;&lt;不退款&gt;</t>
  </si>
  <si>
    <t>yew wai/yap,yew wai/yap</t>
  </si>
  <si>
    <t xml:space="preserve">2914271	</t>
  </si>
  <si>
    <t xml:space="preserve">8648692	</t>
  </si>
  <si>
    <t xml:space="preserve">999222058256840	</t>
  </si>
  <si>
    <t>[曼谷]曼谷素坤逸11号巷美居酒店(Mercure Bangkok Sukhumvit 11)(40742148)</t>
  </si>
  <si>
    <t>豪华特大床房带浴缸&lt;2人入住&gt;&lt;不退款&gt;</t>
  </si>
  <si>
    <t>ZHAO/CHUAN</t>
  </si>
  <si>
    <t xml:space="preserve">2915786	</t>
  </si>
  <si>
    <t>，</t>
  </si>
  <si>
    <t>A230107101654481</t>
  </si>
  <si>
    <t>A230107101722481</t>
  </si>
  <si>
    <t>USD / HKD 当前参考汇率: 7.80738</t>
  </si>
  <si>
    <t>总计： 6790 USD/
53012.11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</si>
  <si>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</si>
  <si>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</si>
  <si>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</si>
  <si>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</si>
  <si>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</si>
  <si>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</si>
  <si>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</si>
  <si>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</si>
  <si>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</si>
  <si>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</si>
  <si>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</si>
  <si>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</si>
  <si>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</si>
  <si>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</si>
  <si>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</si>
  <si>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</si>
  <si>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</si>
  <si>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</si>
  <si>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</si>
  <si>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2023-01-02</t>
  </si>
  <si>
    <t>2915786</t>
  </si>
  <si>
    <t>曼谷素坤逸11号美居酒店</t>
  </si>
  <si>
    <t>ZHAO CHUAN</t>
  </si>
  <si>
    <t>2023-01-04</t>
  </si>
  <si>
    <t>退房日周结</t>
  </si>
  <si>
    <t>1328.10</t>
  </si>
  <si>
    <t>192.00</t>
  </si>
  <si>
    <t>0</t>
  </si>
  <si>
    <t>0.00</t>
  </si>
  <si>
    <t>携程盛景国际直连</t>
  </si>
  <si>
    <t>01.010677</t>
  </si>
  <si>
    <t>2023-01-02 13:03:59</t>
  </si>
  <si>
    <t>否</t>
  </si>
  <si>
    <t>汇智国际旅游发展有限公司</t>
  </si>
  <si>
    <t>直采</t>
  </si>
  <si>
    <t>泰国</t>
  </si>
  <si>
    <t>2023-01-01</t>
  </si>
  <si>
    <t>2914271</t>
  </si>
  <si>
    <t>槟城皇家朱兰酒店</t>
  </si>
  <si>
    <t>yew wai yap,yew wai yap</t>
  </si>
  <si>
    <t>2023-01-03</t>
  </si>
  <si>
    <t>401.20</t>
  </si>
  <si>
    <t>58.00</t>
  </si>
  <si>
    <t>2023-01-02 10:05:11</t>
  </si>
  <si>
    <t>马来西亚</t>
  </si>
  <si>
    <t>2022-12-19</t>
  </si>
  <si>
    <t>2886856</t>
  </si>
  <si>
    <t>吉隆坡四季酒店</t>
  </si>
  <si>
    <t>Sundqvist Gustaf</t>
  </si>
  <si>
    <t>6377.07</t>
  </si>
  <si>
    <t>912.00</t>
  </si>
  <si>
    <t>2022-12-20 09:16:47</t>
  </si>
  <si>
    <t>2022-12-17</t>
  </si>
  <si>
    <t>2880997</t>
  </si>
  <si>
    <t>首尔皇家酒店</t>
  </si>
  <si>
    <t>Sun Dejun</t>
  </si>
  <si>
    <t>2022-12-30</t>
  </si>
  <si>
    <t>27689.90</t>
  </si>
  <si>
    <t>3960.00</t>
  </si>
  <si>
    <t>2022-12-17 11:00:26</t>
  </si>
  <si>
    <t>韩国</t>
  </si>
  <si>
    <t>2022-12-07</t>
  </si>
  <si>
    <t>2854023</t>
  </si>
  <si>
    <t>曼谷拉查丹利中心酒店  (SHA Plus+)</t>
  </si>
  <si>
    <t>NG YEE MAN,MAN YANKI</t>
  </si>
  <si>
    <t>2022-12-31</t>
  </si>
  <si>
    <t>5266.69</t>
  </si>
  <si>
    <t>751.00</t>
  </si>
  <si>
    <t>2022-12-07 14:22:18</t>
  </si>
  <si>
    <t>直连</t>
  </si>
  <si>
    <t>2022-09-01</t>
  </si>
  <si>
    <t>2675694</t>
  </si>
  <si>
    <t>新加坡富丽华河畔大酒店(SG Clean)</t>
  </si>
  <si>
    <t>Leung Kenneth C.H.</t>
  </si>
  <si>
    <t>2022-12-28</t>
  </si>
  <si>
    <t>6333.90</t>
  </si>
  <si>
    <t>917.00</t>
  </si>
  <si>
    <t>2022-09-01 18:36:31</t>
  </si>
  <si>
    <t>新加坡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</si>
</sst>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11</xdr:col>
      <xdr:colOff>495300</xdr:colOff>
      <xdr:row>42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91840"/>
          <a:ext cx="8366760" cy="422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44923</v>
      </c>
      <c r="G2" s="6">
        <v>44930</v>
      </c>
      <c r="H2" s="4">
        <v>1</v>
      </c>
      <c r="I2" s="4">
        <v>7</v>
      </c>
      <c r="J2" s="4">
        <v>7</v>
      </c>
      <c r="K2" s="4" t="s">
        <v>30</v>
      </c>
      <c r="L2" s="4">
        <v>917</v>
      </c>
      <c r="M2" s="4">
        <v>917</v>
      </c>
      <c r="N2" s="4" t="s">
        <v>31</v>
      </c>
      <c r="O2" s="4" t="s">
        <v>32</v>
      </c>
      <c r="P2" s="4" t="s">
        <v>33</v>
      </c>
      <c r="Q2" s="4">
        <v>0</v>
      </c>
      <c r="R2" s="7">
        <v>44804</v>
      </c>
      <c r="S2" s="6">
        <v>44933</v>
      </c>
      <c r="T2" s="4" t="s">
        <v>34</v>
      </c>
      <c r="U2" s="4">
        <v>917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44923</v>
      </c>
      <c r="G3" s="6">
        <v>44930</v>
      </c>
      <c r="H3" s="4">
        <v>1</v>
      </c>
      <c r="I3" s="4">
        <v>7</v>
      </c>
      <c r="J3" s="4">
        <v>7</v>
      </c>
      <c r="K3" s="4" t="s">
        <v>30</v>
      </c>
      <c r="L3" s="4">
        <v>-917</v>
      </c>
      <c r="M3" s="4">
        <v>-917</v>
      </c>
      <c r="N3" s="4" t="s">
        <v>31</v>
      </c>
      <c r="O3" s="4" t="s">
        <v>32</v>
      </c>
      <c r="P3" s="4" t="s">
        <v>33</v>
      </c>
      <c r="Q3" s="4">
        <v>0</v>
      </c>
      <c r="R3" s="7">
        <v>44804</v>
      </c>
      <c r="S3" s="6">
        <v>44933</v>
      </c>
      <c r="T3" s="4" t="s">
        <v>34</v>
      </c>
      <c r="U3" s="4">
        <v>-917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44923</v>
      </c>
      <c r="G4" s="6">
        <v>44930</v>
      </c>
      <c r="H4" s="4">
        <v>1</v>
      </c>
      <c r="I4" s="4">
        <v>7</v>
      </c>
      <c r="J4" s="4">
        <v>7</v>
      </c>
      <c r="K4" s="4" t="s">
        <v>30</v>
      </c>
      <c r="L4" s="4">
        <v>917</v>
      </c>
      <c r="M4" s="4">
        <v>917</v>
      </c>
      <c r="N4" s="4" t="s">
        <v>38</v>
      </c>
      <c r="O4" s="4" t="s">
        <v>32</v>
      </c>
      <c r="P4" s="4" t="s">
        <v>33</v>
      </c>
      <c r="Q4" s="4">
        <v>0</v>
      </c>
      <c r="R4" s="7">
        <v>44804</v>
      </c>
      <c r="S4" s="6">
        <v>44933</v>
      </c>
      <c r="T4" s="4" t="s">
        <v>34</v>
      </c>
      <c r="U4" s="4">
        <v>917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40</v>
      </c>
      <c r="E5" s="4" t="s">
        <v>41</v>
      </c>
      <c r="F5" s="6">
        <v>44926</v>
      </c>
      <c r="G5" s="6">
        <v>44930</v>
      </c>
      <c r="H5" s="4">
        <v>1</v>
      </c>
      <c r="I5" s="4">
        <v>4</v>
      </c>
      <c r="J5" s="4">
        <v>4</v>
      </c>
      <c r="K5" s="4" t="s">
        <v>30</v>
      </c>
      <c r="L5" s="4">
        <v>751</v>
      </c>
      <c r="M5" s="4">
        <v>751</v>
      </c>
      <c r="N5" s="4" t="s">
        <v>42</v>
      </c>
      <c r="O5" s="4" t="s">
        <v>32</v>
      </c>
      <c r="P5" s="4" t="s">
        <v>33</v>
      </c>
      <c r="Q5" s="4">
        <v>0</v>
      </c>
      <c r="R5" s="7">
        <v>44902</v>
      </c>
      <c r="S5" s="6">
        <v>44933</v>
      </c>
      <c r="T5" s="4" t="s">
        <v>34</v>
      </c>
      <c r="U5" s="4">
        <v>751</v>
      </c>
      <c r="V5" s="4">
        <v>0</v>
      </c>
      <c r="W5" s="4">
        <v>0</v>
      </c>
      <c r="X5" s="4" t="s">
        <v>43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44925</v>
      </c>
      <c r="G6" s="6">
        <v>44930</v>
      </c>
      <c r="H6" s="4">
        <v>1</v>
      </c>
      <c r="I6" s="4">
        <v>5</v>
      </c>
      <c r="J6" s="4">
        <v>5</v>
      </c>
      <c r="K6" s="4" t="s">
        <v>30</v>
      </c>
      <c r="L6" s="4">
        <v>3960</v>
      </c>
      <c r="M6" s="4">
        <v>3960</v>
      </c>
      <c r="N6" s="4" t="s">
        <v>47</v>
      </c>
      <c r="O6" s="4" t="s">
        <v>32</v>
      </c>
      <c r="P6" s="4" t="s">
        <v>33</v>
      </c>
      <c r="Q6" s="4">
        <v>0</v>
      </c>
      <c r="R6" s="7">
        <v>44912</v>
      </c>
      <c r="S6" s="6">
        <v>44933</v>
      </c>
      <c r="T6" s="4" t="s">
        <v>34</v>
      </c>
      <c r="U6" s="4">
        <v>3960</v>
      </c>
      <c r="V6" s="4">
        <v>0</v>
      </c>
      <c r="W6" s="4">
        <v>0</v>
      </c>
      <c r="X6" s="4" t="s">
        <v>48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44927</v>
      </c>
      <c r="G7" s="6">
        <v>44930</v>
      </c>
      <c r="H7" s="4">
        <v>1</v>
      </c>
      <c r="I7" s="4">
        <v>3</v>
      </c>
      <c r="J7" s="4">
        <v>3</v>
      </c>
      <c r="K7" s="4" t="s">
        <v>30</v>
      </c>
      <c r="L7" s="4">
        <v>912</v>
      </c>
      <c r="M7" s="4">
        <v>912</v>
      </c>
      <c r="N7" s="4" t="s">
        <v>53</v>
      </c>
      <c r="O7" s="4" t="s">
        <v>32</v>
      </c>
      <c r="P7" s="4" t="s">
        <v>33</v>
      </c>
      <c r="Q7" s="4">
        <v>0</v>
      </c>
      <c r="R7" s="7">
        <v>44914</v>
      </c>
      <c r="S7" s="6">
        <v>44933</v>
      </c>
      <c r="T7" s="4" t="s">
        <v>34</v>
      </c>
      <c r="U7" s="4">
        <v>912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44929</v>
      </c>
      <c r="G8" s="6">
        <v>44930</v>
      </c>
      <c r="H8" s="4">
        <v>1</v>
      </c>
      <c r="I8" s="4">
        <v>1</v>
      </c>
      <c r="J8" s="4">
        <v>1</v>
      </c>
      <c r="K8" s="4" t="s">
        <v>30</v>
      </c>
      <c r="L8" s="4">
        <v>58</v>
      </c>
      <c r="M8" s="4">
        <v>58</v>
      </c>
      <c r="N8" s="4" t="s">
        <v>58</v>
      </c>
      <c r="O8" s="4" t="s">
        <v>32</v>
      </c>
      <c r="P8" s="4" t="s">
        <v>33</v>
      </c>
      <c r="Q8" s="4">
        <v>0</v>
      </c>
      <c r="R8" s="7">
        <v>44927</v>
      </c>
      <c r="S8" s="6">
        <v>44933</v>
      </c>
      <c r="T8" s="4" t="s">
        <v>34</v>
      </c>
      <c r="U8" s="4">
        <v>58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44928</v>
      </c>
      <c r="G9" s="6">
        <v>44930</v>
      </c>
      <c r="H9" s="4">
        <v>1</v>
      </c>
      <c r="I9" s="4">
        <v>2</v>
      </c>
      <c r="J9" s="4">
        <v>2</v>
      </c>
      <c r="K9" s="4" t="s">
        <v>30</v>
      </c>
      <c r="L9" s="4">
        <v>192</v>
      </c>
      <c r="M9" s="4">
        <v>192</v>
      </c>
      <c r="N9" s="4" t="s">
        <v>64</v>
      </c>
      <c r="O9" s="4" t="s">
        <v>32</v>
      </c>
      <c r="P9" s="4" t="s">
        <v>33</v>
      </c>
      <c r="Q9" s="4">
        <v>0</v>
      </c>
      <c r="R9" s="7">
        <v>44928</v>
      </c>
      <c r="S9" s="6">
        <v>44933</v>
      </c>
      <c r="T9" s="4" t="s">
        <v>34</v>
      </c>
      <c r="U9" s="4">
        <v>192</v>
      </c>
      <c r="V9" s="4">
        <v>0</v>
      </c>
      <c r="W9" s="4">
        <v>0</v>
      </c>
      <c r="X9" s="4" t="s">
        <v>65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4" sqref="A14:D17"/>
    </sheetView>
  </sheetViews>
  <sheetFormatPr defaultColWidth="10" defaultRowHeight="14.4"/>
  <cols>
    <col min="1" max="1" width="12.8888888888889" style="4"/>
    <col min="2" max="2" width="11.8888888888889" style="4"/>
    <col min="3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hidden="1" spans="1:9">
      <c r="A2" s="5">
        <v>18912082436</v>
      </c>
      <c r="B2" s="6">
        <v>44923</v>
      </c>
      <c r="C2" s="6">
        <v>44930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18912123259</v>
      </c>
      <c r="B3" s="6">
        <v>44923</v>
      </c>
      <c r="C3" s="6">
        <v>44930</v>
      </c>
      <c r="D3" s="4">
        <v>917</v>
      </c>
      <c r="E3" s="4" t="str">
        <f>VLOOKUP(A3,HOP!A:L,12,0)</f>
        <v>917.00</v>
      </c>
      <c r="F3" s="4" t="str">
        <f>VLOOKUP(A3,HOP!A:C,3,0)</f>
        <v>2675694</v>
      </c>
      <c r="G3" s="4">
        <f t="shared" ref="G3:G8" si="0">D3-E3</f>
        <v>0</v>
      </c>
      <c r="H3" s="4" t="str">
        <f t="shared" ref="H3:H8" si="1">$H$1&amp;F3</f>
        <v>，2675694</v>
      </c>
      <c r="I3" s="4" t="str">
        <f>VLOOKUP(A3,HOP!A:U,21,0)</f>
        <v>直连</v>
      </c>
    </row>
    <row r="4" s="4" customFormat="1" spans="1:9">
      <c r="A4" s="5">
        <v>21858314793</v>
      </c>
      <c r="B4" s="6">
        <v>44926</v>
      </c>
      <c r="C4" s="6">
        <v>44930</v>
      </c>
      <c r="D4" s="4">
        <v>751</v>
      </c>
      <c r="E4" s="4" t="str">
        <f>VLOOKUP(A4,HOP!A:L,12,0)</f>
        <v>751.00</v>
      </c>
      <c r="F4" s="4" t="str">
        <f>VLOOKUP(A4,HOP!A:C,3,0)</f>
        <v>2854023</v>
      </c>
      <c r="G4" s="4">
        <f t="shared" si="0"/>
        <v>0</v>
      </c>
      <c r="H4" s="4" t="str">
        <f t="shared" si="1"/>
        <v>，2854023</v>
      </c>
      <c r="I4" s="4" t="str">
        <f>VLOOKUP(A4,HOP!A:U,21,0)</f>
        <v>直连</v>
      </c>
    </row>
    <row r="5" s="4" customFormat="1" spans="1:9">
      <c r="A5" s="5">
        <v>999221944458950</v>
      </c>
      <c r="B5" s="6">
        <v>44925</v>
      </c>
      <c r="C5" s="6">
        <v>44930</v>
      </c>
      <c r="D5" s="4">
        <v>3960</v>
      </c>
      <c r="E5" s="4" t="str">
        <f>VLOOKUP(A5,HOP!A:L,12,0)</f>
        <v>3960.00</v>
      </c>
      <c r="F5" s="4" t="str">
        <f>VLOOKUP(A5,HOP!A:C,3,0)</f>
        <v>2880997</v>
      </c>
      <c r="G5" s="4">
        <f t="shared" si="0"/>
        <v>0</v>
      </c>
      <c r="H5" s="4" t="str">
        <f t="shared" si="1"/>
        <v>，2880997</v>
      </c>
      <c r="I5" s="4" t="str">
        <f>VLOOKUP(A5,HOP!A:U,21,0)</f>
        <v>直采</v>
      </c>
    </row>
    <row r="6" s="4" customFormat="1" spans="1:9">
      <c r="A6" s="5">
        <v>999221962217802</v>
      </c>
      <c r="B6" s="6">
        <v>44927</v>
      </c>
      <c r="C6" s="6">
        <v>44930</v>
      </c>
      <c r="D6" s="4">
        <v>912</v>
      </c>
      <c r="E6" s="4" t="str">
        <f>VLOOKUP(A6,HOP!A:L,12,0)</f>
        <v>912.00</v>
      </c>
      <c r="F6" s="4" t="str">
        <f>VLOOKUP(A6,HOP!A:C,3,0)</f>
        <v>2886856</v>
      </c>
      <c r="G6" s="4">
        <f t="shared" si="0"/>
        <v>0</v>
      </c>
      <c r="H6" s="4" t="str">
        <f t="shared" si="1"/>
        <v>，2886856</v>
      </c>
      <c r="I6" s="4" t="str">
        <f>VLOOKUP(A6,HOP!A:U,21,0)</f>
        <v>直采</v>
      </c>
    </row>
    <row r="7" s="4" customFormat="1" spans="1:9">
      <c r="A7" s="5">
        <v>999222051463242</v>
      </c>
      <c r="B7" s="6">
        <v>44929</v>
      </c>
      <c r="C7" s="6">
        <v>44930</v>
      </c>
      <c r="D7" s="4">
        <v>58</v>
      </c>
      <c r="E7" s="4" t="str">
        <f>VLOOKUP(A7,HOP!A:L,12,0)</f>
        <v>58.00</v>
      </c>
      <c r="F7" s="4" t="str">
        <f>VLOOKUP(A7,HOP!A:C,3,0)</f>
        <v>2914271</v>
      </c>
      <c r="G7" s="4">
        <f t="shared" si="0"/>
        <v>0</v>
      </c>
      <c r="H7" s="4" t="str">
        <f t="shared" si="1"/>
        <v>，2914271</v>
      </c>
      <c r="I7" s="4" t="str">
        <f>VLOOKUP(A7,HOP!A:U,21,0)</f>
        <v>直采</v>
      </c>
    </row>
    <row r="8" s="4" customFormat="1" spans="1:9">
      <c r="A8" s="5">
        <v>999222058256840</v>
      </c>
      <c r="B8" s="6">
        <v>44928</v>
      </c>
      <c r="C8" s="6">
        <v>44930</v>
      </c>
      <c r="D8" s="4">
        <v>192</v>
      </c>
      <c r="E8" s="4" t="str">
        <f>VLOOKUP(A8,HOP!A:L,12,0)</f>
        <v>192.00</v>
      </c>
      <c r="F8" s="4" t="str">
        <f>VLOOKUP(A8,HOP!A:C,3,0)</f>
        <v>2915786</v>
      </c>
      <c r="G8" s="4">
        <f t="shared" si="0"/>
        <v>0</v>
      </c>
      <c r="H8" s="4" t="str">
        <f t="shared" si="1"/>
        <v>，2915786</v>
      </c>
      <c r="I8" s="4" t="str">
        <f>VLOOKUP(A8,HOP!A:U,21,0)</f>
        <v>直采</v>
      </c>
    </row>
    <row r="10" spans="4:4">
      <c r="D10" s="4">
        <f>SUM(D2:D9)</f>
        <v>6790</v>
      </c>
    </row>
    <row r="14" spans="1:4">
      <c r="A14" s="4" t="s">
        <v>67</v>
      </c>
      <c r="C14" s="4">
        <v>5122</v>
      </c>
      <c r="D14" s="4">
        <v>39989.4</v>
      </c>
    </row>
    <row r="15" spans="1:4">
      <c r="A15" s="4" t="s">
        <v>68</v>
      </c>
      <c r="C15" s="4">
        <v>1668</v>
      </c>
      <c r="D15" s="4">
        <v>13022.71</v>
      </c>
    </row>
    <row r="16" spans="1:4">
      <c r="A16" s="4" t="s">
        <v>69</v>
      </c>
      <c r="C16" s="4">
        <f>SUBTOTAL(9,C14:C15)</f>
        <v>6790</v>
      </c>
      <c r="D16" s="4">
        <f>SUBTOTAL(9,D14:D15)</f>
        <v>53012.11</v>
      </c>
    </row>
    <row r="17" spans="1:1">
      <c r="A17" s="4" t="s">
        <v>70</v>
      </c>
    </row>
  </sheetData>
  <autoFilter ref="A1:XFD10">
    <filterColumn colId="3">
      <filters blank="1">
        <filter val="3960"/>
        <filter val="6790"/>
        <filter val="751"/>
        <filter val="192"/>
        <filter val="912"/>
        <filter val="917"/>
        <filter val="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  <c r="V1" s="2" t="s">
        <v>89</v>
      </c>
    </row>
    <row r="2" s="1" customFormat="1" spans="1:22">
      <c r="A2" s="3">
        <v>999222058256840</v>
      </c>
      <c r="B2" s="1" t="s">
        <v>90</v>
      </c>
      <c r="C2" s="1" t="s">
        <v>91</v>
      </c>
      <c r="D2" s="1" t="s">
        <v>92</v>
      </c>
      <c r="E2" s="1" t="s">
        <v>93</v>
      </c>
      <c r="F2" s="1" t="s">
        <v>90</v>
      </c>
      <c r="G2" s="1" t="s">
        <v>94</v>
      </c>
      <c r="H2" s="1" t="s">
        <v>95</v>
      </c>
      <c r="I2" s="1" t="s">
        <v>96</v>
      </c>
      <c r="J2" s="1" t="s">
        <v>30</v>
      </c>
      <c r="K2" s="1" t="s">
        <v>97</v>
      </c>
      <c r="L2" s="1" t="s">
        <v>97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999222051463242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94</v>
      </c>
      <c r="H3" s="1" t="s">
        <v>95</v>
      </c>
      <c r="I3" s="1" t="s">
        <v>112</v>
      </c>
      <c r="J3" s="1" t="s">
        <v>30</v>
      </c>
      <c r="K3" s="1" t="s">
        <v>113</v>
      </c>
      <c r="L3" s="1" t="s">
        <v>113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114</v>
      </c>
      <c r="S3" s="1" t="s">
        <v>103</v>
      </c>
      <c r="T3" s="1" t="s">
        <v>104</v>
      </c>
      <c r="U3" s="1" t="s">
        <v>105</v>
      </c>
      <c r="V3" s="1" t="s">
        <v>115</v>
      </c>
    </row>
    <row r="4" s="1" customFormat="1" spans="1:22">
      <c r="A4" s="3">
        <v>999221962217802</v>
      </c>
      <c r="B4" s="1" t="s">
        <v>116</v>
      </c>
      <c r="C4" s="1" t="s">
        <v>117</v>
      </c>
      <c r="D4" s="1" t="s">
        <v>118</v>
      </c>
      <c r="E4" s="1" t="s">
        <v>119</v>
      </c>
      <c r="F4" s="1" t="s">
        <v>107</v>
      </c>
      <c r="G4" s="1" t="s">
        <v>94</v>
      </c>
      <c r="H4" s="1" t="s">
        <v>95</v>
      </c>
      <c r="I4" s="1" t="s">
        <v>120</v>
      </c>
      <c r="J4" s="1" t="s">
        <v>30</v>
      </c>
      <c r="K4" s="1" t="s">
        <v>121</v>
      </c>
      <c r="L4" s="1" t="s">
        <v>121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101</v>
      </c>
      <c r="R4" s="1" t="s">
        <v>122</v>
      </c>
      <c r="S4" s="1" t="s">
        <v>103</v>
      </c>
      <c r="T4" s="1" t="s">
        <v>104</v>
      </c>
      <c r="U4" s="1" t="s">
        <v>105</v>
      </c>
      <c r="V4" s="1" t="s">
        <v>115</v>
      </c>
    </row>
    <row r="5" s="1" customFormat="1" spans="1:22">
      <c r="A5" s="3">
        <v>999221944458950</v>
      </c>
      <c r="B5" s="1" t="s">
        <v>123</v>
      </c>
      <c r="C5" s="1" t="s">
        <v>124</v>
      </c>
      <c r="D5" s="1" t="s">
        <v>125</v>
      </c>
      <c r="E5" s="1" t="s">
        <v>126</v>
      </c>
      <c r="F5" s="1" t="s">
        <v>127</v>
      </c>
      <c r="G5" s="1" t="s">
        <v>94</v>
      </c>
      <c r="H5" s="1" t="s">
        <v>95</v>
      </c>
      <c r="I5" s="1" t="s">
        <v>128</v>
      </c>
      <c r="J5" s="1" t="s">
        <v>30</v>
      </c>
      <c r="K5" s="1" t="s">
        <v>129</v>
      </c>
      <c r="L5" s="1" t="s">
        <v>129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130</v>
      </c>
      <c r="S5" s="1" t="s">
        <v>103</v>
      </c>
      <c r="T5" s="1" t="s">
        <v>104</v>
      </c>
      <c r="U5" s="1" t="s">
        <v>105</v>
      </c>
      <c r="V5" s="1" t="s">
        <v>131</v>
      </c>
    </row>
    <row r="6" s="1" customFormat="1" spans="1:22">
      <c r="A6" s="3">
        <v>21858314793</v>
      </c>
      <c r="B6" s="1" t="s">
        <v>132</v>
      </c>
      <c r="C6" s="1" t="s">
        <v>133</v>
      </c>
      <c r="D6" s="1" t="s">
        <v>134</v>
      </c>
      <c r="E6" s="1" t="s">
        <v>135</v>
      </c>
      <c r="F6" s="1" t="s">
        <v>136</v>
      </c>
      <c r="G6" s="1" t="s">
        <v>94</v>
      </c>
      <c r="H6" s="1" t="s">
        <v>95</v>
      </c>
      <c r="I6" s="1" t="s">
        <v>137</v>
      </c>
      <c r="J6" s="1" t="s">
        <v>30</v>
      </c>
      <c r="K6" s="1" t="s">
        <v>138</v>
      </c>
      <c r="L6" s="1" t="s">
        <v>138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139</v>
      </c>
      <c r="S6" s="1" t="s">
        <v>103</v>
      </c>
      <c r="T6" s="1" t="s">
        <v>104</v>
      </c>
      <c r="U6" s="1" t="s">
        <v>140</v>
      </c>
      <c r="V6" s="1" t="s">
        <v>106</v>
      </c>
    </row>
    <row r="7" s="1" customFormat="1" spans="1:22">
      <c r="A7" s="3">
        <v>18912123259</v>
      </c>
      <c r="B7" s="1" t="s">
        <v>141</v>
      </c>
      <c r="C7" s="1" t="s">
        <v>142</v>
      </c>
      <c r="D7" s="1" t="s">
        <v>143</v>
      </c>
      <c r="E7" s="1" t="s">
        <v>144</v>
      </c>
      <c r="F7" s="1" t="s">
        <v>145</v>
      </c>
      <c r="G7" s="1" t="s">
        <v>94</v>
      </c>
      <c r="H7" s="1" t="s">
        <v>95</v>
      </c>
      <c r="I7" s="1" t="s">
        <v>146</v>
      </c>
      <c r="J7" s="1" t="s">
        <v>30</v>
      </c>
      <c r="K7" s="1" t="s">
        <v>147</v>
      </c>
      <c r="L7" s="1" t="s">
        <v>147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101</v>
      </c>
      <c r="R7" s="1" t="s">
        <v>148</v>
      </c>
      <c r="S7" s="1" t="s">
        <v>103</v>
      </c>
      <c r="T7" s="1" t="s">
        <v>104</v>
      </c>
      <c r="U7" s="1" t="s">
        <v>140</v>
      </c>
      <c r="V7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2023-01-07T02:10:00Z</dcterms:created>
  <dcterms:modified xsi:type="dcterms:W3CDTF">2023-01-07T02:33:09Z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309C8C4CF6BB4F37991357EDAE840EE3</vt:lpwstr>
  </property>
  <property fmtid="{D5CDD505-2E9C-101B-9397-08002B2CF9AE}" pid="3" name="KSOProductBuildVer">
    <vt:lpwstr>2052-11.1.0.13703</vt:lpwstr>
  </property>
</Properties>
</file>