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对账!$A$1:$I$18</definedName>
  </definedNames>
  <calcPr calcId="144525"/>
</workbook>
</file>

<file path=xl/sharedStrings.xml><?xml version="1.0" encoding="utf-8"?>
<sst xmlns="http://schemas.openxmlformats.org/spreadsheetml/2006/main" count="1014" uniqueCount="322">
  <si>
    <t>去哪儿网酒店预付对账单</t>
  </si>
  <si>
    <t>供应商名称：</t>
  </si>
  <si>
    <t>港丰国际</t>
  </si>
  <si>
    <t>结算周期：</t>
  </si>
  <si>
    <t>2023-01-02至2023-01-08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</si>
  <si>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</si>
  <si>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</si>
  <si>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</si>
  <si>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</si>
  <si>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</si>
  <si>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</si>
  <si>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</si>
  <si>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</si>
  <si>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</si>
  <si>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</si>
  <si>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</si>
  <si>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</si>
  <si>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</si>
  <si>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</si>
  <si>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</si>
  <si>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¥72,102.00</t>
  </si>
  <si>
    <t>¥30,499.00</t>
  </si>
  <si>
    <t>¥4,231.00</t>
  </si>
  <si>
    <t>¥37,372.00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</si>
  <si>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</si>
  <si>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</si>
  <si>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</si>
  <si>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</si>
  <si>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</si>
  <si>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</si>
  <si>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</si>
  <si>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</si>
  <si>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</si>
  <si>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</si>
  <si>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</si>
  <si>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</si>
  <si>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</si>
  <si>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</si>
  <si>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</si>
  <si>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</si>
  <si>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</si>
  <si>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</si>
  <si>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</si>
  <si>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</si>
  <si>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</si>
  <si>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</si>
  <si>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</si>
  <si>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</si>
  <si>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</si>
  <si>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</si>
  <si>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</si>
  <si>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</si>
  <si>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</si>
  <si>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</si>
  <si>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</si>
  <si>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</si>
  <si>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</si>
  <si>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</si>
  <si>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</si>
  <si>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</si>
  <si>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</si>
  <si>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</si>
  <si>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</si>
  <si>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</si>
  <si>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</si>
  <si>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</si>
  <si>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</si>
  <si>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</si>
  <si>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</si>
  <si>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</si>
  <si>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703224633631</t>
  </si>
  <si>
    <t>2904961</t>
  </si>
  <si>
    <t>酒店预付</t>
  </si>
  <si>
    <t>否</t>
  </si>
  <si>
    <t>普通</t>
  </si>
  <si>
    <t>188933132</t>
  </si>
  <si>
    <t>曼谷素坤逸11号巷美居酒店</t>
  </si>
  <si>
    <t>1619975</t>
  </si>
  <si>
    <t>LIU/ZIWEN|ZHOU/SHUYI</t>
  </si>
  <si>
    <t>2022-12-27</t>
  </si>
  <si>
    <t>2022-12-30</t>
  </si>
  <si>
    <t>2023-01-02</t>
  </si>
  <si>
    <t>¥3,243.00</t>
  </si>
  <si>
    <t>¥321.00</t>
  </si>
  <si>
    <t>¥2,922.00</t>
  </si>
  <si>
    <t>Deluxe Twin Beds Room</t>
  </si>
  <si>
    <t>WEBSITE</t>
  </si>
  <si>
    <t>703224916271</t>
  </si>
  <si>
    <t>2904967</t>
  </si>
  <si>
    <t>WANG/TIANCHU|ZHANG/KAIQIANG</t>
  </si>
  <si>
    <t>deluxe king bed room</t>
  </si>
  <si>
    <t>703204995653</t>
  </si>
  <si>
    <t>2853402</t>
  </si>
  <si>
    <t>158583986</t>
  </si>
  <si>
    <t>纽约市中心康莱德酒店</t>
  </si>
  <si>
    <t>LIU/XINYI|WANG/JIAQI</t>
  </si>
  <si>
    <t>2022-12-07</t>
  </si>
  <si>
    <t>2022-12-29</t>
  </si>
  <si>
    <t>¥10,140.00</t>
  </si>
  <si>
    <t>¥964.00</t>
  </si>
  <si>
    <t>¥9,176.00</t>
  </si>
  <si>
    <t>deluxe King suite with and sofabed</t>
  </si>
  <si>
    <t>703230329851</t>
  </si>
  <si>
    <t>2916171</t>
  </si>
  <si>
    <t>221907914</t>
  </si>
  <si>
    <t>素万那普9号公园酒店</t>
  </si>
  <si>
    <t>WU/HAOHONG|FU/FANGSHENG|LIU/HENGLIE</t>
  </si>
  <si>
    <t>2023-01-04</t>
  </si>
  <si>
    <t>2023-01-08</t>
  </si>
  <si>
    <t>¥4,192.00</t>
  </si>
  <si>
    <t>2023-01-03 00:00:03</t>
  </si>
  <si>
    <t>superior room</t>
  </si>
  <si>
    <t>703230652921</t>
  </si>
  <si>
    <t>2916477</t>
  </si>
  <si>
    <t>158561129</t>
  </si>
  <si>
    <t>芭堤雅发现海滩酒店 (SHA Plus+)</t>
  </si>
  <si>
    <t>LI/KAIHUANG|LI/ZHIXIONG</t>
  </si>
  <si>
    <t>2023-01-03</t>
  </si>
  <si>
    <t>¥880.00</t>
  </si>
  <si>
    <t>¥92.00</t>
  </si>
  <si>
    <t>¥788.00</t>
  </si>
  <si>
    <t>superior chic tower room</t>
  </si>
  <si>
    <t>703230839804</t>
  </si>
  <si>
    <t>2916484</t>
  </si>
  <si>
    <t>WU/YANRU</t>
  </si>
  <si>
    <t>¥440.00</t>
  </si>
  <si>
    <t>¥46.00</t>
  </si>
  <si>
    <t>¥394.00</t>
  </si>
  <si>
    <t>703221368945</t>
  </si>
  <si>
    <t>2898086</t>
  </si>
  <si>
    <t>221905052</t>
  </si>
  <si>
    <t>澳门凯旋门酒店</t>
  </si>
  <si>
    <t>ZHANG/JIAN</t>
  </si>
  <si>
    <t>2022-12-24</t>
  </si>
  <si>
    <t>2022-12-31</t>
  </si>
  <si>
    <t>¥4,332.00</t>
  </si>
  <si>
    <t>¥464.00</t>
  </si>
  <si>
    <t>¥3,868.00</t>
  </si>
  <si>
    <t>premier king-size room</t>
  </si>
  <si>
    <t>703226243695</t>
  </si>
  <si>
    <t>2908369</t>
  </si>
  <si>
    <t>158583623</t>
  </si>
  <si>
    <t>巴厘岛乌布威斯汀元素酒店</t>
  </si>
  <si>
    <t>ZHOU/BOYIN|SHENG/JUAN</t>
  </si>
  <si>
    <t>¥9,110.00</t>
  </si>
  <si>
    <t>¥980.00</t>
  </si>
  <si>
    <t>¥8,130.00</t>
  </si>
  <si>
    <t>Deluxe Garden view King Room with Balcony</t>
  </si>
  <si>
    <t>703230701304</t>
  </si>
  <si>
    <t>2915830</t>
  </si>
  <si>
    <t>158582936</t>
  </si>
  <si>
    <t>曼谷安曼纳酒店 (SHA Plus+)</t>
  </si>
  <si>
    <t>HUANG/WENQIANG</t>
  </si>
  <si>
    <t>2023-01-05</t>
  </si>
  <si>
    <t>¥1,324.00</t>
  </si>
  <si>
    <t>¥142.00</t>
  </si>
  <si>
    <t>¥1,182.00</t>
  </si>
  <si>
    <t>Deluxe King Room</t>
  </si>
  <si>
    <t>703233932885</t>
  </si>
  <si>
    <t>2922773</t>
  </si>
  <si>
    <t>WU/HAOHONG|FU/FANGSHENG</t>
  </si>
  <si>
    <t>2023-01-11</t>
  </si>
  <si>
    <t>¥3,132.00</t>
  </si>
  <si>
    <t>2023-01-05 14:51:41</t>
  </si>
  <si>
    <t>703232211858</t>
  </si>
  <si>
    <t>2921714</t>
  </si>
  <si>
    <t>811637650</t>
  </si>
  <si>
    <t>曼谷西隆诺富特酒店 (SHA Plus+)</t>
  </si>
  <si>
    <t>YUAN/JUN</t>
  </si>
  <si>
    <t>2023-01-06</t>
  </si>
  <si>
    <t>¥415.00</t>
  </si>
  <si>
    <t>¥26.00</t>
  </si>
  <si>
    <t>¥389.00</t>
  </si>
  <si>
    <t>Superior King Bed Room</t>
  </si>
  <si>
    <t>703231462136</t>
  </si>
  <si>
    <t>2918003</t>
  </si>
  <si>
    <t>189919124</t>
  </si>
  <si>
    <t>Cross氛围曼谷素坤逸酒店</t>
  </si>
  <si>
    <t>hsiuping/yu</t>
  </si>
  <si>
    <t>2023-04-05</t>
  </si>
  <si>
    <t>2023-04-06</t>
  </si>
  <si>
    <t>¥310.00</t>
  </si>
  <si>
    <t>2023-01-06 09:01:47</t>
  </si>
  <si>
    <t>Standard Twin Room</t>
  </si>
  <si>
    <t>703234171102</t>
  </si>
  <si>
    <t>2926065</t>
  </si>
  <si>
    <t>158549882</t>
  </si>
  <si>
    <t>长滩岛林德酒店</t>
  </si>
  <si>
    <t>WAN/SHUYING|ZHAN/ZHIHUANG</t>
  </si>
  <si>
    <t>2023-01-22</t>
  </si>
  <si>
    <t>2023-01-25</t>
  </si>
  <si>
    <t>¥9,075.00</t>
  </si>
  <si>
    <t>2023-01-06 18:32:15</t>
  </si>
  <si>
    <t>Sea Premier</t>
  </si>
  <si>
    <t>703223374766</t>
  </si>
  <si>
    <t>2901677</t>
  </si>
  <si>
    <t>158576933</t>
  </si>
  <si>
    <t>普吉岛西瑞湾威斯汀水疗度假酒店(SHA Extra Plus)</t>
  </si>
  <si>
    <t>YANG/XINFANG|ZHEN/JINHUA</t>
  </si>
  <si>
    <t>2022-12-26</t>
  </si>
  <si>
    <t>2023-01-07</t>
  </si>
  <si>
    <t>¥3,252.00</t>
  </si>
  <si>
    <t>¥323.00</t>
  </si>
  <si>
    <t>¥2,929.00</t>
  </si>
  <si>
    <t>Superior 2 Double</t>
  </si>
  <si>
    <t>703232624301</t>
  </si>
  <si>
    <t>2920341</t>
  </si>
  <si>
    <t>158592089</t>
  </si>
  <si>
    <t>沙美岛萨凯海滩度假村 (SHA Plus+)</t>
  </si>
  <si>
    <t>HU/MINGMING|YANG/YONGLI</t>
  </si>
  <si>
    <t>¥1,636.00</t>
  </si>
  <si>
    <t>¥168.00</t>
  </si>
  <si>
    <t>¥1,468.00</t>
  </si>
  <si>
    <t>Deluxe Cottage</t>
  </si>
  <si>
    <t>703234426296</t>
  </si>
  <si>
    <t>2926416</t>
  </si>
  <si>
    <t>158545550</t>
  </si>
  <si>
    <t>卡塔岩石酒店 (SHA Plus+)</t>
  </si>
  <si>
    <t>ZHANG/PEINI</t>
  </si>
  <si>
    <t>2023-01-20</t>
  </si>
  <si>
    <t>¥13,790.00</t>
  </si>
  <si>
    <t>2023-01-07 11:26:35</t>
  </si>
  <si>
    <t>1 bedroom sky pool villa</t>
  </si>
  <si>
    <t>703232704599</t>
  </si>
  <si>
    <t>2920607</t>
  </si>
  <si>
    <t>158594783</t>
  </si>
  <si>
    <t>罗切斯特香榭丽舍酒店</t>
  </si>
  <si>
    <t>NA/XIAONAN</t>
  </si>
  <si>
    <t>¥3,588.00</t>
  </si>
  <si>
    <t>¥384.00</t>
  </si>
  <si>
    <t>¥3,204.00</t>
  </si>
  <si>
    <t>Privilege</t>
  </si>
  <si>
    <t>合计</t>
  </si>
  <si>
    <t/>
  </si>
  <si>
    <t>¥41,603.00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</si>
  <si>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</si>
  <si>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</si>
  <si>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</si>
  <si>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</si>
  <si>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</si>
  <si>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</si>
  <si>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</si>
  <si>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</si>
  <si>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</si>
  <si>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A230110112809481</t>
  </si>
  <si>
    <t>A230110112856481</t>
  </si>
  <si>
    <r>
      <t>总计：</t>
    </r>
    <r>
      <rPr>
        <sz val="10"/>
        <rFont val="Arial"/>
        <charset val="134"/>
      </rPr>
      <t>37372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</si>
  <si>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</si>
  <si>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</si>
  <si>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</si>
  <si>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</si>
  <si>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</si>
  <si>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</si>
  <si>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</si>
  <si>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</si>
  <si>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</si>
  <si>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</si>
  <si>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</si>
  <si>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</si>
  <si>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</si>
  <si>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</si>
  <si>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</si>
  <si>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</si>
  <si>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</si>
  <si>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</si>
  <si>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曼谷西隆诺富特酒店</t>
  </si>
  <si>
    <t>YUAN JUN</t>
  </si>
  <si>
    <t>退房日周结</t>
  </si>
  <si>
    <t>389.00</t>
  </si>
  <si>
    <t>RMB</t>
  </si>
  <si>
    <t>0</t>
  </si>
  <si>
    <t>0.00</t>
  </si>
  <si>
    <t>去哪儿直连（港丰）</t>
  </si>
  <si>
    <t>31</t>
  </si>
  <si>
    <t>2023-01-05 11:58:12</t>
  </si>
  <si>
    <t>汇智国际旅游发展有限公司</t>
  </si>
  <si>
    <t>直采</t>
  </si>
  <si>
    <t>泰国</t>
  </si>
  <si>
    <t>巴黎罗切斯特香榭丽舍酒店</t>
  </si>
  <si>
    <t>NA XIAONAN</t>
  </si>
  <si>
    <t>3204.00</t>
  </si>
  <si>
    <t>2023-01-04 16:26:04</t>
  </si>
  <si>
    <t>直连</t>
  </si>
  <si>
    <t>法国</t>
  </si>
  <si>
    <t>沙美岛萨凯海滩度假村</t>
  </si>
  <si>
    <t>HU MINGMING,YANG YONGLI</t>
  </si>
  <si>
    <t>1468.00</t>
  </si>
  <si>
    <t>2023-01-04 14:45:40</t>
  </si>
  <si>
    <t>芭堤雅发现海滩酒店</t>
  </si>
  <si>
    <t>WU YANRU</t>
  </si>
  <si>
    <t>394.00</t>
  </si>
  <si>
    <t>2023-01-02 16:54:11</t>
  </si>
  <si>
    <t>LI KAIHUANG,LI ZHIXIONG</t>
  </si>
  <si>
    <t>788.00</t>
  </si>
  <si>
    <t>2023-01-02 16:49:11</t>
  </si>
  <si>
    <t>曼谷安曼纳酒店</t>
  </si>
  <si>
    <t>HUANG WENQIANG</t>
  </si>
  <si>
    <t>1182.00</t>
  </si>
  <si>
    <t>2023-01-02 14:31:18</t>
  </si>
  <si>
    <t>ZHOU BOYIN,SHENG JUAN</t>
  </si>
  <si>
    <t>8130.00</t>
  </si>
  <si>
    <t>2022-12-29 14:00:23</t>
  </si>
  <si>
    <t>印度尼西亚</t>
  </si>
  <si>
    <t>曼谷素坤逸11号美居酒店</t>
  </si>
  <si>
    <t>WANG TIANCHU,ZHANG KAIQIANG</t>
  </si>
  <si>
    <t>2922.00</t>
  </si>
  <si>
    <t>2022-12-28 14:12:34</t>
  </si>
  <si>
    <t>LIU ZIWEN,ZHOU SHUYI</t>
  </si>
  <si>
    <t>2022-12-28 14:12:09</t>
  </si>
  <si>
    <t>威斯汀普吉岛西瑞湾度假村及水疗中心</t>
  </si>
  <si>
    <t>YANG XINFANG,ZHEN JINHUA</t>
  </si>
  <si>
    <t>2928.99</t>
  </si>
  <si>
    <t>2022-12-26 18:50:39</t>
  </si>
  <si>
    <t>ZHANG JIAN</t>
  </si>
  <si>
    <t>3868.00</t>
  </si>
  <si>
    <t>2022-12-24 19:45:22</t>
  </si>
  <si>
    <t>中国</t>
  </si>
  <si>
    <t>纽约市中心希尔顿康拉德酒店</t>
  </si>
  <si>
    <t>LIU XINYI,WANG JIAQI</t>
  </si>
  <si>
    <t>9176.00</t>
  </si>
  <si>
    <t>2022-12-07 10:24:18</t>
  </si>
  <si>
    <t>美国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</si>
</sst>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17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17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3</v>
      </c>
      <c r="N2" s="7" t="s">
        <v>79</v>
      </c>
      <c r="O2" s="7" t="s">
        <v>80</v>
      </c>
      <c r="P2" s="7" t="s">
        <v>81</v>
      </c>
      <c r="Q2" s="7"/>
      <c r="R2" s="11" t="s">
        <v>82</v>
      </c>
      <c r="S2" s="12" t="s">
        <v>19</v>
      </c>
      <c r="T2" s="7"/>
      <c r="U2" s="11" t="s">
        <v>19</v>
      </c>
      <c r="V2" s="11" t="s">
        <v>82</v>
      </c>
      <c r="W2" s="12" t="s">
        <v>83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 t="s">
        <v>88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75</v>
      </c>
      <c r="H3" s="7" t="s">
        <v>76</v>
      </c>
      <c r="I3" s="7" t="s">
        <v>77</v>
      </c>
      <c r="J3" s="7" t="s">
        <v>2</v>
      </c>
      <c r="K3" s="7" t="s">
        <v>89</v>
      </c>
      <c r="L3" s="7">
        <v>1</v>
      </c>
      <c r="M3" s="7">
        <v>3</v>
      </c>
      <c r="N3" s="7" t="s">
        <v>79</v>
      </c>
      <c r="O3" s="7" t="s">
        <v>80</v>
      </c>
      <c r="P3" s="7" t="s">
        <v>81</v>
      </c>
      <c r="Q3" s="7"/>
      <c r="R3" s="11" t="s">
        <v>82</v>
      </c>
      <c r="S3" s="12" t="s">
        <v>19</v>
      </c>
      <c r="T3" s="7"/>
      <c r="U3" s="11" t="s">
        <v>19</v>
      </c>
      <c r="V3" s="11" t="s">
        <v>82</v>
      </c>
      <c r="W3" s="12" t="s">
        <v>83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84</v>
      </c>
      <c r="AD3" t="s">
        <v>6</v>
      </c>
      <c r="AE3" t="s">
        <v>90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91</v>
      </c>
      <c r="B4" s="6" t="s">
        <v>92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93</v>
      </c>
      <c r="H4" s="7" t="s">
        <v>94</v>
      </c>
      <c r="I4" s="7" t="s">
        <v>77</v>
      </c>
      <c r="J4" s="7" t="s">
        <v>2</v>
      </c>
      <c r="K4" s="7" t="s">
        <v>95</v>
      </c>
      <c r="L4" s="7">
        <v>1</v>
      </c>
      <c r="M4" s="7">
        <v>4</v>
      </c>
      <c r="N4" s="7" t="s">
        <v>96</v>
      </c>
      <c r="O4" s="7" t="s">
        <v>97</v>
      </c>
      <c r="P4" s="7" t="s">
        <v>81</v>
      </c>
      <c r="Q4" s="7"/>
      <c r="R4" s="11" t="s">
        <v>98</v>
      </c>
      <c r="S4" s="12" t="s">
        <v>19</v>
      </c>
      <c r="T4" s="7"/>
      <c r="U4" s="11" t="s">
        <v>19</v>
      </c>
      <c r="V4" s="11" t="s">
        <v>98</v>
      </c>
      <c r="W4" s="12" t="s">
        <v>99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102</v>
      </c>
      <c r="B5" s="6" t="s">
        <v>103</v>
      </c>
      <c r="C5" s="6" t="s">
        <v>72</v>
      </c>
      <c r="D5" s="6" t="s">
        <v>73</v>
      </c>
      <c r="E5" s="6" t="s">
        <v>74</v>
      </c>
      <c r="F5" s="6" t="s">
        <v>73</v>
      </c>
      <c r="G5" s="6" t="s">
        <v>104</v>
      </c>
      <c r="H5" s="7" t="s">
        <v>105</v>
      </c>
      <c r="I5" s="7" t="s">
        <v>77</v>
      </c>
      <c r="J5" s="7" t="s">
        <v>2</v>
      </c>
      <c r="K5" s="7" t="s">
        <v>106</v>
      </c>
      <c r="L5" s="7">
        <v>2</v>
      </c>
      <c r="M5" s="7">
        <v>4</v>
      </c>
      <c r="N5" s="7" t="s">
        <v>81</v>
      </c>
      <c r="O5" s="7" t="s">
        <v>107</v>
      </c>
      <c r="P5" s="7" t="s">
        <v>108</v>
      </c>
      <c r="Q5" s="7"/>
      <c r="R5" s="11" t="s">
        <v>109</v>
      </c>
      <c r="S5" s="12" t="s">
        <v>109</v>
      </c>
      <c r="T5" s="7" t="s">
        <v>110</v>
      </c>
      <c r="U5" s="11" t="s">
        <v>19</v>
      </c>
      <c r="V5" s="11" t="s">
        <v>19</v>
      </c>
      <c r="W5" s="12" t="s">
        <v>19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19</v>
      </c>
      <c r="AD5" t="s">
        <v>6</v>
      </c>
      <c r="AE5" t="s">
        <v>111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112</v>
      </c>
      <c r="B6" s="6" t="s">
        <v>113</v>
      </c>
      <c r="C6" s="6" t="s">
        <v>72</v>
      </c>
      <c r="D6" s="6" t="s">
        <v>73</v>
      </c>
      <c r="E6" s="6" t="s">
        <v>74</v>
      </c>
      <c r="F6" s="6" t="s">
        <v>73</v>
      </c>
      <c r="G6" s="6" t="s">
        <v>114</v>
      </c>
      <c r="H6" s="7" t="s">
        <v>115</v>
      </c>
      <c r="I6" s="7" t="s">
        <v>77</v>
      </c>
      <c r="J6" s="7" t="s">
        <v>2</v>
      </c>
      <c r="K6" s="7" t="s">
        <v>116</v>
      </c>
      <c r="L6" s="7">
        <v>2</v>
      </c>
      <c r="M6" s="7">
        <v>1</v>
      </c>
      <c r="N6" s="7" t="s">
        <v>81</v>
      </c>
      <c r="O6" s="7" t="s">
        <v>81</v>
      </c>
      <c r="P6" s="7" t="s">
        <v>117</v>
      </c>
      <c r="Q6" s="7"/>
      <c r="R6" s="11" t="s">
        <v>118</v>
      </c>
      <c r="S6" s="12" t="s">
        <v>19</v>
      </c>
      <c r="T6" s="7"/>
      <c r="U6" s="11" t="s">
        <v>19</v>
      </c>
      <c r="V6" s="11" t="s">
        <v>118</v>
      </c>
      <c r="W6" s="12" t="s">
        <v>119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120</v>
      </c>
      <c r="AD6" t="s">
        <v>6</v>
      </c>
      <c r="AE6" t="s">
        <v>121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122</v>
      </c>
      <c r="B7" s="6" t="s">
        <v>123</v>
      </c>
      <c r="C7" s="6" t="s">
        <v>72</v>
      </c>
      <c r="D7" s="6" t="s">
        <v>73</v>
      </c>
      <c r="E7" s="6" t="s">
        <v>74</v>
      </c>
      <c r="F7" s="6" t="s">
        <v>73</v>
      </c>
      <c r="G7" s="6" t="s">
        <v>114</v>
      </c>
      <c r="H7" s="7" t="s">
        <v>115</v>
      </c>
      <c r="I7" s="7" t="s">
        <v>77</v>
      </c>
      <c r="J7" s="7" t="s">
        <v>2</v>
      </c>
      <c r="K7" s="7" t="s">
        <v>124</v>
      </c>
      <c r="L7" s="7">
        <v>1</v>
      </c>
      <c r="M7" s="7">
        <v>1</v>
      </c>
      <c r="N7" s="7" t="s">
        <v>81</v>
      </c>
      <c r="O7" s="7" t="s">
        <v>81</v>
      </c>
      <c r="P7" s="7" t="s">
        <v>117</v>
      </c>
      <c r="Q7" s="7"/>
      <c r="R7" s="11" t="s">
        <v>125</v>
      </c>
      <c r="S7" s="12" t="s">
        <v>19</v>
      </c>
      <c r="T7" s="7"/>
      <c r="U7" s="11" t="s">
        <v>19</v>
      </c>
      <c r="V7" s="11" t="s">
        <v>125</v>
      </c>
      <c r="W7" s="12" t="s">
        <v>126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127</v>
      </c>
      <c r="AD7" t="s">
        <v>6</v>
      </c>
      <c r="AE7" t="s">
        <v>121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128</v>
      </c>
      <c r="B8" s="6" t="s">
        <v>129</v>
      </c>
      <c r="C8" s="6" t="s">
        <v>72</v>
      </c>
      <c r="D8" s="6" t="s">
        <v>73</v>
      </c>
      <c r="E8" s="6" t="s">
        <v>74</v>
      </c>
      <c r="F8" s="6" t="s">
        <v>73</v>
      </c>
      <c r="G8" s="6" t="s">
        <v>130</v>
      </c>
      <c r="H8" s="7" t="s">
        <v>131</v>
      </c>
      <c r="I8" s="7" t="s">
        <v>77</v>
      </c>
      <c r="J8" s="7" t="s">
        <v>2</v>
      </c>
      <c r="K8" s="7" t="s">
        <v>132</v>
      </c>
      <c r="L8" s="7">
        <v>1</v>
      </c>
      <c r="M8" s="7">
        <v>4</v>
      </c>
      <c r="N8" s="7" t="s">
        <v>133</v>
      </c>
      <c r="O8" s="7" t="s">
        <v>134</v>
      </c>
      <c r="P8" s="7" t="s">
        <v>107</v>
      </c>
      <c r="Q8" s="7"/>
      <c r="R8" s="11" t="s">
        <v>135</v>
      </c>
      <c r="S8" s="12" t="s">
        <v>19</v>
      </c>
      <c r="T8" s="7"/>
      <c r="U8" s="11" t="s">
        <v>19</v>
      </c>
      <c r="V8" s="11" t="s">
        <v>135</v>
      </c>
      <c r="W8" s="12" t="s">
        <v>136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137</v>
      </c>
      <c r="AD8" t="s">
        <v>6</v>
      </c>
      <c r="AE8" t="s">
        <v>138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139</v>
      </c>
      <c r="B9" s="6" t="s">
        <v>140</v>
      </c>
      <c r="C9" s="6" t="s">
        <v>72</v>
      </c>
      <c r="D9" s="6" t="s">
        <v>73</v>
      </c>
      <c r="E9" s="6" t="s">
        <v>74</v>
      </c>
      <c r="F9" s="6" t="s">
        <v>73</v>
      </c>
      <c r="G9" s="6" t="s">
        <v>141</v>
      </c>
      <c r="H9" s="7" t="s">
        <v>142</v>
      </c>
      <c r="I9" s="7" t="s">
        <v>77</v>
      </c>
      <c r="J9" s="7" t="s">
        <v>2</v>
      </c>
      <c r="K9" s="7" t="s">
        <v>143</v>
      </c>
      <c r="L9" s="7">
        <v>2</v>
      </c>
      <c r="M9" s="7">
        <v>5</v>
      </c>
      <c r="N9" s="7" t="s">
        <v>97</v>
      </c>
      <c r="O9" s="7" t="s">
        <v>80</v>
      </c>
      <c r="P9" s="7" t="s">
        <v>107</v>
      </c>
      <c r="Q9" s="7"/>
      <c r="R9" s="11" t="s">
        <v>144</v>
      </c>
      <c r="S9" s="12" t="s">
        <v>19</v>
      </c>
      <c r="T9" s="7"/>
      <c r="U9" s="11" t="s">
        <v>19</v>
      </c>
      <c r="V9" s="11" t="s">
        <v>144</v>
      </c>
      <c r="W9" s="12" t="s">
        <v>145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146</v>
      </c>
      <c r="AD9" t="s">
        <v>6</v>
      </c>
      <c r="AE9" t="s">
        <v>147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148</v>
      </c>
      <c r="B10" s="6" t="s">
        <v>149</v>
      </c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150</v>
      </c>
      <c r="H10" s="7" t="s">
        <v>151</v>
      </c>
      <c r="I10" s="7" t="s">
        <v>77</v>
      </c>
      <c r="J10" s="7" t="s">
        <v>2</v>
      </c>
      <c r="K10" s="7" t="s">
        <v>152</v>
      </c>
      <c r="L10" s="7">
        <v>1</v>
      </c>
      <c r="M10" s="7">
        <v>2</v>
      </c>
      <c r="N10" s="7" t="s">
        <v>81</v>
      </c>
      <c r="O10" s="7" t="s">
        <v>117</v>
      </c>
      <c r="P10" s="7" t="s">
        <v>153</v>
      </c>
      <c r="Q10" s="7"/>
      <c r="R10" s="11" t="s">
        <v>154</v>
      </c>
      <c r="S10" s="12" t="s">
        <v>19</v>
      </c>
      <c r="T10" s="7"/>
      <c r="U10" s="11" t="s">
        <v>19</v>
      </c>
      <c r="V10" s="11" t="s">
        <v>154</v>
      </c>
      <c r="W10" s="12" t="s">
        <v>155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156</v>
      </c>
      <c r="AD10" t="s">
        <v>6</v>
      </c>
      <c r="AE10" t="s">
        <v>157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158</v>
      </c>
      <c r="B11" s="6" t="s">
        <v>159</v>
      </c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104</v>
      </c>
      <c r="H11" s="7" t="s">
        <v>105</v>
      </c>
      <c r="I11" s="7" t="s">
        <v>77</v>
      </c>
      <c r="J11" s="7" t="s">
        <v>2</v>
      </c>
      <c r="K11" s="7" t="s">
        <v>160</v>
      </c>
      <c r="L11" s="7">
        <v>2</v>
      </c>
      <c r="M11" s="7">
        <v>3</v>
      </c>
      <c r="N11" s="7" t="s">
        <v>153</v>
      </c>
      <c r="O11" s="7" t="s">
        <v>108</v>
      </c>
      <c r="P11" s="7" t="s">
        <v>161</v>
      </c>
      <c r="Q11" s="7"/>
      <c r="R11" s="11" t="s">
        <v>162</v>
      </c>
      <c r="S11" s="12" t="s">
        <v>162</v>
      </c>
      <c r="T11" s="7" t="s">
        <v>163</v>
      </c>
      <c r="U11" s="11" t="s">
        <v>19</v>
      </c>
      <c r="V11" s="11" t="s">
        <v>19</v>
      </c>
      <c r="W11" s="12" t="s">
        <v>19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19</v>
      </c>
      <c r="AD11" t="s">
        <v>6</v>
      </c>
      <c r="AE11" t="s">
        <v>111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164</v>
      </c>
      <c r="B12" s="6" t="s">
        <v>165</v>
      </c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166</v>
      </c>
      <c r="H12" s="7" t="s">
        <v>167</v>
      </c>
      <c r="I12" s="7" t="s">
        <v>77</v>
      </c>
      <c r="J12" s="7" t="s">
        <v>2</v>
      </c>
      <c r="K12" s="7" t="s">
        <v>168</v>
      </c>
      <c r="L12" s="7">
        <v>1</v>
      </c>
      <c r="M12" s="7">
        <v>1</v>
      </c>
      <c r="N12" s="7" t="s">
        <v>107</v>
      </c>
      <c r="O12" s="7" t="s">
        <v>153</v>
      </c>
      <c r="P12" s="7" t="s">
        <v>169</v>
      </c>
      <c r="Q12" s="7"/>
      <c r="R12" s="11" t="s">
        <v>170</v>
      </c>
      <c r="S12" s="12" t="s">
        <v>19</v>
      </c>
      <c r="T12" s="7"/>
      <c r="U12" s="11" t="s">
        <v>19</v>
      </c>
      <c r="V12" s="11" t="s">
        <v>170</v>
      </c>
      <c r="W12" s="12" t="s">
        <v>171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172</v>
      </c>
      <c r="AD12" t="s">
        <v>6</v>
      </c>
      <c r="AE12" t="s">
        <v>173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174</v>
      </c>
      <c r="B13" s="6" t="s">
        <v>175</v>
      </c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176</v>
      </c>
      <c r="H13" s="7" t="s">
        <v>177</v>
      </c>
      <c r="I13" s="7" t="s">
        <v>77</v>
      </c>
      <c r="J13" s="7" t="s">
        <v>2</v>
      </c>
      <c r="K13" s="7" t="s">
        <v>178</v>
      </c>
      <c r="L13" s="7">
        <v>1</v>
      </c>
      <c r="M13" s="7">
        <v>1</v>
      </c>
      <c r="N13" s="7" t="s">
        <v>117</v>
      </c>
      <c r="O13" s="7" t="s">
        <v>179</v>
      </c>
      <c r="P13" s="7" t="s">
        <v>180</v>
      </c>
      <c r="Q13" s="7"/>
      <c r="R13" s="11" t="s">
        <v>181</v>
      </c>
      <c r="S13" s="12" t="s">
        <v>181</v>
      </c>
      <c r="T13" s="7" t="s">
        <v>182</v>
      </c>
      <c r="U13" s="11" t="s">
        <v>19</v>
      </c>
      <c r="V13" s="11" t="s">
        <v>19</v>
      </c>
      <c r="W13" s="12" t="s">
        <v>19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19</v>
      </c>
      <c r="AD13" t="s">
        <v>6</v>
      </c>
      <c r="AE13" t="s">
        <v>183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184</v>
      </c>
      <c r="B14" s="6" t="s">
        <v>185</v>
      </c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186</v>
      </c>
      <c r="H14" s="7" t="s">
        <v>187</v>
      </c>
      <c r="I14" s="7" t="s">
        <v>77</v>
      </c>
      <c r="J14" s="7" t="s">
        <v>2</v>
      </c>
      <c r="K14" s="7" t="s">
        <v>188</v>
      </c>
      <c r="L14" s="7">
        <v>1</v>
      </c>
      <c r="M14" s="7">
        <v>3</v>
      </c>
      <c r="N14" s="7" t="s">
        <v>169</v>
      </c>
      <c r="O14" s="7" t="s">
        <v>189</v>
      </c>
      <c r="P14" s="7" t="s">
        <v>190</v>
      </c>
      <c r="Q14" s="7"/>
      <c r="R14" s="11" t="s">
        <v>191</v>
      </c>
      <c r="S14" s="12" t="s">
        <v>191</v>
      </c>
      <c r="T14" s="7" t="s">
        <v>192</v>
      </c>
      <c r="U14" s="11" t="s">
        <v>19</v>
      </c>
      <c r="V14" s="11" t="s">
        <v>19</v>
      </c>
      <c r="W14" s="12" t="s">
        <v>19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19</v>
      </c>
      <c r="AD14" t="s">
        <v>6</v>
      </c>
      <c r="AE14" t="s">
        <v>193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194</v>
      </c>
      <c r="B15" s="6" t="s">
        <v>195</v>
      </c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196</v>
      </c>
      <c r="H15" s="7" t="s">
        <v>197</v>
      </c>
      <c r="I15" s="7" t="s">
        <v>77</v>
      </c>
      <c r="J15" s="7" t="s">
        <v>2</v>
      </c>
      <c r="K15" s="7" t="s">
        <v>198</v>
      </c>
      <c r="L15" s="7">
        <v>1</v>
      </c>
      <c r="M15" s="7">
        <v>3</v>
      </c>
      <c r="N15" s="7" t="s">
        <v>199</v>
      </c>
      <c r="O15" s="7" t="s">
        <v>107</v>
      </c>
      <c r="P15" s="7" t="s">
        <v>200</v>
      </c>
      <c r="Q15" s="7"/>
      <c r="R15" s="11" t="s">
        <v>201</v>
      </c>
      <c r="S15" s="12" t="s">
        <v>19</v>
      </c>
      <c r="T15" s="7"/>
      <c r="U15" s="11" t="s">
        <v>19</v>
      </c>
      <c r="V15" s="11" t="s">
        <v>201</v>
      </c>
      <c r="W15" s="12" t="s">
        <v>202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203</v>
      </c>
      <c r="AD15" t="s">
        <v>6</v>
      </c>
      <c r="AE15" t="s">
        <v>204</v>
      </c>
      <c r="AF15" t="s">
        <v>86</v>
      </c>
      <c r="AG15" t="s">
        <v>73</v>
      </c>
      <c r="AH15" t="s">
        <v>19</v>
      </c>
    </row>
    <row r="16" ht="14.25" customHeight="1" spans="1:34">
      <c r="A16" s="6" t="s">
        <v>205</v>
      </c>
      <c r="B16" s="6" t="s">
        <v>206</v>
      </c>
      <c r="C16" s="6" t="s">
        <v>72</v>
      </c>
      <c r="D16" s="6" t="s">
        <v>73</v>
      </c>
      <c r="E16" s="6" t="s">
        <v>74</v>
      </c>
      <c r="F16" s="6" t="s">
        <v>73</v>
      </c>
      <c r="G16" s="6" t="s">
        <v>207</v>
      </c>
      <c r="H16" s="7" t="s">
        <v>208</v>
      </c>
      <c r="I16" s="7" t="s">
        <v>77</v>
      </c>
      <c r="J16" s="7" t="s">
        <v>2</v>
      </c>
      <c r="K16" s="7" t="s">
        <v>209</v>
      </c>
      <c r="L16" s="7">
        <v>2</v>
      </c>
      <c r="M16" s="7">
        <v>1</v>
      </c>
      <c r="N16" s="7" t="s">
        <v>107</v>
      </c>
      <c r="O16" s="7" t="s">
        <v>169</v>
      </c>
      <c r="P16" s="7" t="s">
        <v>200</v>
      </c>
      <c r="Q16" s="7"/>
      <c r="R16" s="11" t="s">
        <v>210</v>
      </c>
      <c r="S16" s="12" t="s">
        <v>19</v>
      </c>
      <c r="T16" s="7"/>
      <c r="U16" s="11" t="s">
        <v>19</v>
      </c>
      <c r="V16" s="11" t="s">
        <v>210</v>
      </c>
      <c r="W16" s="12" t="s">
        <v>211</v>
      </c>
      <c r="X16" s="12" t="s">
        <v>19</v>
      </c>
      <c r="Y16" s="11" t="s">
        <v>19</v>
      </c>
      <c r="Z16" s="12" t="s">
        <v>19</v>
      </c>
      <c r="AA16" s="14" t="s">
        <v>19</v>
      </c>
      <c r="AB16" t="s">
        <v>19</v>
      </c>
      <c r="AC16" t="s">
        <v>212</v>
      </c>
      <c r="AD16" t="s">
        <v>6</v>
      </c>
      <c r="AE16" t="s">
        <v>213</v>
      </c>
      <c r="AF16" t="s">
        <v>86</v>
      </c>
      <c r="AG16" t="s">
        <v>73</v>
      </c>
      <c r="AH16" t="s">
        <v>19</v>
      </c>
    </row>
    <row r="17" ht="14.25" customHeight="1" spans="1:34">
      <c r="A17" s="6" t="s">
        <v>214</v>
      </c>
      <c r="B17" s="6" t="s">
        <v>215</v>
      </c>
      <c r="C17" s="6" t="s">
        <v>72</v>
      </c>
      <c r="D17" s="6" t="s">
        <v>73</v>
      </c>
      <c r="E17" s="6" t="s">
        <v>74</v>
      </c>
      <c r="F17" s="6" t="s">
        <v>73</v>
      </c>
      <c r="G17" s="6" t="s">
        <v>216</v>
      </c>
      <c r="H17" s="7" t="s">
        <v>217</v>
      </c>
      <c r="I17" s="7" t="s">
        <v>77</v>
      </c>
      <c r="J17" s="7" t="s">
        <v>2</v>
      </c>
      <c r="K17" s="7" t="s">
        <v>218</v>
      </c>
      <c r="L17" s="7">
        <v>1</v>
      </c>
      <c r="M17" s="7">
        <v>2</v>
      </c>
      <c r="N17" s="7" t="s">
        <v>169</v>
      </c>
      <c r="O17" s="7" t="s">
        <v>219</v>
      </c>
      <c r="P17" s="7" t="s">
        <v>189</v>
      </c>
      <c r="Q17" s="7"/>
      <c r="R17" s="11" t="s">
        <v>220</v>
      </c>
      <c r="S17" s="12" t="s">
        <v>220</v>
      </c>
      <c r="T17" s="7" t="s">
        <v>221</v>
      </c>
      <c r="U17" s="11" t="s">
        <v>19</v>
      </c>
      <c r="V17" s="11" t="s">
        <v>19</v>
      </c>
      <c r="W17" s="12" t="s">
        <v>19</v>
      </c>
      <c r="X17" s="12" t="s">
        <v>19</v>
      </c>
      <c r="Y17" s="11" t="s">
        <v>19</v>
      </c>
      <c r="Z17" s="12" t="s">
        <v>19</v>
      </c>
      <c r="AA17" s="14" t="s">
        <v>19</v>
      </c>
      <c r="AB17" t="s">
        <v>19</v>
      </c>
      <c r="AC17" t="s">
        <v>19</v>
      </c>
      <c r="AD17" t="s">
        <v>6</v>
      </c>
      <c r="AE17" t="s">
        <v>222</v>
      </c>
      <c r="AF17" t="s">
        <v>86</v>
      </c>
      <c r="AG17" t="s">
        <v>73</v>
      </c>
      <c r="AH17" t="s">
        <v>19</v>
      </c>
    </row>
    <row r="18" ht="14.25" customHeight="1" spans="1:34">
      <c r="A18" s="6" t="s">
        <v>223</v>
      </c>
      <c r="B18" s="6" t="s">
        <v>224</v>
      </c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225</v>
      </c>
      <c r="H18" s="7" t="s">
        <v>226</v>
      </c>
      <c r="I18" s="7" t="s">
        <v>77</v>
      </c>
      <c r="J18" s="7" t="s">
        <v>2</v>
      </c>
      <c r="K18" s="7" t="s">
        <v>227</v>
      </c>
      <c r="L18" s="7">
        <v>1</v>
      </c>
      <c r="M18" s="7">
        <v>2</v>
      </c>
      <c r="N18" s="7" t="s">
        <v>107</v>
      </c>
      <c r="O18" s="7" t="s">
        <v>153</v>
      </c>
      <c r="P18" s="7" t="s">
        <v>200</v>
      </c>
      <c r="Q18" s="7"/>
      <c r="R18" s="11" t="s">
        <v>228</v>
      </c>
      <c r="S18" s="12" t="s">
        <v>19</v>
      </c>
      <c r="T18" s="7"/>
      <c r="U18" s="11" t="s">
        <v>19</v>
      </c>
      <c r="V18" s="11" t="s">
        <v>228</v>
      </c>
      <c r="W18" s="12" t="s">
        <v>229</v>
      </c>
      <c r="X18" s="12" t="s">
        <v>19</v>
      </c>
      <c r="Y18" s="11" t="s">
        <v>19</v>
      </c>
      <c r="Z18" s="12" t="s">
        <v>19</v>
      </c>
      <c r="AA18" s="14" t="s">
        <v>19</v>
      </c>
      <c r="AB18" t="s">
        <v>19</v>
      </c>
      <c r="AC18" t="s">
        <v>230</v>
      </c>
      <c r="AD18" t="s">
        <v>6</v>
      </c>
      <c r="AE18" t="s">
        <v>231</v>
      </c>
      <c r="AF18" t="s">
        <v>86</v>
      </c>
      <c r="AG18" t="s">
        <v>73</v>
      </c>
      <c r="AH18" t="s">
        <v>19</v>
      </c>
    </row>
    <row r="19" customHeight="1" spans="1:32">
      <c r="A19" s="10" t="s">
        <v>232</v>
      </c>
      <c r="B19" s="10"/>
      <c r="C19" s="10" t="s">
        <v>233</v>
      </c>
      <c r="D19" s="10"/>
      <c r="E19" s="10"/>
      <c r="F19" s="10"/>
      <c r="G19" s="10" t="s">
        <v>233</v>
      </c>
      <c r="H19" s="10" t="s">
        <v>233</v>
      </c>
      <c r="I19" s="10" t="s">
        <v>233</v>
      </c>
      <c r="J19" s="10" t="s">
        <v>233</v>
      </c>
      <c r="K19" s="10" t="s">
        <v>233</v>
      </c>
      <c r="L19" s="10" t="s">
        <v>233</v>
      </c>
      <c r="M19" s="10" t="s">
        <v>233</v>
      </c>
      <c r="N19" s="10" t="s">
        <v>233</v>
      </c>
      <c r="O19" s="10" t="s">
        <v>233</v>
      </c>
      <c r="P19" s="10" t="s">
        <v>233</v>
      </c>
      <c r="Q19" s="10"/>
      <c r="R19" s="13" t="s">
        <v>20</v>
      </c>
      <c r="S19" s="13" t="s">
        <v>21</v>
      </c>
      <c r="T19" s="10" t="s">
        <v>233</v>
      </c>
      <c r="U19" s="13"/>
      <c r="V19" s="13" t="s">
        <v>234</v>
      </c>
      <c r="W19" s="13" t="s">
        <v>22</v>
      </c>
      <c r="X19" s="13"/>
      <c r="Y19" s="13"/>
      <c r="Z19" s="13"/>
      <c r="AA19" s="10"/>
      <c r="AB19" s="13"/>
      <c r="AC19" s="10"/>
      <c r="AD19" s="10" t="s">
        <v>233</v>
      </c>
      <c r="AE19" s="10"/>
      <c r="AF19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235</v>
      </c>
      <c r="B1" s="4" t="s">
        <v>236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237</v>
      </c>
      <c r="H1" s="4" t="s">
        <v>238</v>
      </c>
      <c r="I1" s="4" t="s">
        <v>13</v>
      </c>
      <c r="J1" s="4" t="s">
        <v>17</v>
      </c>
      <c r="K1" s="4" t="s">
        <v>18</v>
      </c>
      <c r="L1" s="9" t="s">
        <v>239</v>
      </c>
      <c r="M1" s="4" t="s">
        <v>240</v>
      </c>
      <c r="N1" s="4" t="s">
        <v>241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242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6"/>
  <sheetViews>
    <sheetView tabSelected="1" workbookViewId="0">
      <selection activeCell="A24" sqref="A24:C2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243</v>
      </c>
    </row>
    <row r="2" ht="14.25" hidden="1" customHeight="1" spans="1:9">
      <c r="A2" s="6" t="s">
        <v>70</v>
      </c>
      <c r="B2" s="7" t="s">
        <v>80</v>
      </c>
      <c r="C2" s="7" t="s">
        <v>81</v>
      </c>
      <c r="D2" s="3">
        <v>2922</v>
      </c>
      <c r="E2" t="str">
        <f>VLOOKUP(A2,HOP!A:L,12,0)</f>
        <v>2922.00</v>
      </c>
      <c r="F2" t="str">
        <f>VLOOKUP(A2,HOP!A:C,3,0)</f>
        <v>2904961</v>
      </c>
      <c r="G2">
        <f>D2-E2</f>
        <v>0</v>
      </c>
      <c r="H2" t="str">
        <f>$H$1&amp;F2</f>
        <v>，2904961</v>
      </c>
      <c r="I2" t="str">
        <f>VLOOKUP(A2,HOP!A:U,21,0)</f>
        <v>直采</v>
      </c>
    </row>
    <row r="3" ht="14.25" hidden="1" customHeight="1" spans="1:9">
      <c r="A3" s="6" t="s">
        <v>87</v>
      </c>
      <c r="B3" s="7" t="s">
        <v>80</v>
      </c>
      <c r="C3" s="7" t="s">
        <v>81</v>
      </c>
      <c r="D3" s="3">
        <v>2922</v>
      </c>
      <c r="E3" t="str">
        <f>VLOOKUP(A3,HOP!A:L,12,0)</f>
        <v>2922.00</v>
      </c>
      <c r="F3" t="str">
        <f>VLOOKUP(A3,HOP!A:C,3,0)</f>
        <v>2904967</v>
      </c>
      <c r="G3">
        <f t="shared" ref="G3:G18" si="0">D3-E3</f>
        <v>0</v>
      </c>
      <c r="H3" t="str">
        <f t="shared" ref="H3:H18" si="1">$H$1&amp;F3</f>
        <v>，2904967</v>
      </c>
      <c r="I3" t="str">
        <f>VLOOKUP(A3,HOP!A:U,21,0)</f>
        <v>直采</v>
      </c>
    </row>
    <row r="4" ht="14.25" hidden="1" customHeight="1" spans="1:9">
      <c r="A4" s="6" t="s">
        <v>91</v>
      </c>
      <c r="B4" s="7" t="s">
        <v>97</v>
      </c>
      <c r="C4" s="7" t="s">
        <v>81</v>
      </c>
      <c r="D4" s="3">
        <v>9176</v>
      </c>
      <c r="E4" t="str">
        <f>VLOOKUP(A4,HOP!A:L,12,0)</f>
        <v>9176.00</v>
      </c>
      <c r="F4" t="str">
        <f>VLOOKUP(A4,HOP!A:C,3,0)</f>
        <v>2853402</v>
      </c>
      <c r="G4">
        <f t="shared" si="0"/>
        <v>0</v>
      </c>
      <c r="H4" t="str">
        <f t="shared" si="1"/>
        <v>，2853402</v>
      </c>
      <c r="I4" t="str">
        <f>VLOOKUP(A4,HOP!A:U,21,0)</f>
        <v>直连</v>
      </c>
    </row>
    <row r="5" ht="14.25" hidden="1" customHeight="1" spans="1:9">
      <c r="A5" s="6" t="s">
        <v>102</v>
      </c>
      <c r="B5" s="7" t="s">
        <v>107</v>
      </c>
      <c r="C5" s="7" t="s">
        <v>108</v>
      </c>
      <c r="D5" s="3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t="14.25" hidden="1" customHeight="1" spans="1:9">
      <c r="A6" s="6" t="s">
        <v>112</v>
      </c>
      <c r="B6" s="7" t="s">
        <v>81</v>
      </c>
      <c r="C6" s="7" t="s">
        <v>117</v>
      </c>
      <c r="D6" s="3">
        <v>788</v>
      </c>
      <c r="E6" t="str">
        <f>VLOOKUP(A6,HOP!A:L,12,0)</f>
        <v>788.00</v>
      </c>
      <c r="F6" t="str">
        <f>VLOOKUP(A6,HOP!A:C,3,0)</f>
        <v>2916477</v>
      </c>
      <c r="G6">
        <f t="shared" si="0"/>
        <v>0</v>
      </c>
      <c r="H6" t="str">
        <f t="shared" si="1"/>
        <v>，2916477</v>
      </c>
      <c r="I6" t="str">
        <f>VLOOKUP(A6,HOP!A:U,21,0)</f>
        <v>直采</v>
      </c>
    </row>
    <row r="7" ht="14.25" hidden="1" customHeight="1" spans="1:9">
      <c r="A7" s="6" t="s">
        <v>122</v>
      </c>
      <c r="B7" s="7" t="s">
        <v>81</v>
      </c>
      <c r="C7" s="7" t="s">
        <v>117</v>
      </c>
      <c r="D7" s="3">
        <v>394</v>
      </c>
      <c r="E7" t="str">
        <f>VLOOKUP(A7,HOP!A:L,12,0)</f>
        <v>394.00</v>
      </c>
      <c r="F7" t="str">
        <f>VLOOKUP(A7,HOP!A:C,3,0)</f>
        <v>2916484</v>
      </c>
      <c r="G7">
        <f t="shared" si="0"/>
        <v>0</v>
      </c>
      <c r="H7" t="str">
        <f t="shared" si="1"/>
        <v>，2916484</v>
      </c>
      <c r="I7" t="str">
        <f>VLOOKUP(A7,HOP!A:U,21,0)</f>
        <v>直采</v>
      </c>
    </row>
    <row r="8" ht="14.25" hidden="1" customHeight="1" spans="1:9">
      <c r="A8" s="6" t="s">
        <v>128</v>
      </c>
      <c r="B8" s="7" t="s">
        <v>134</v>
      </c>
      <c r="C8" s="7" t="s">
        <v>107</v>
      </c>
      <c r="D8" s="3">
        <v>3868</v>
      </c>
      <c r="E8" t="str">
        <f>VLOOKUP(A8,HOP!A:L,12,0)</f>
        <v>3868.00</v>
      </c>
      <c r="F8" t="str">
        <f>VLOOKUP(A8,HOP!A:C,3,0)</f>
        <v>2898086</v>
      </c>
      <c r="G8">
        <f t="shared" si="0"/>
        <v>0</v>
      </c>
      <c r="H8" t="str">
        <f t="shared" si="1"/>
        <v>，2898086</v>
      </c>
      <c r="I8" t="str">
        <f>VLOOKUP(A8,HOP!A:U,21,0)</f>
        <v>直采</v>
      </c>
    </row>
    <row r="9" ht="14.25" hidden="1" customHeight="1" spans="1:9">
      <c r="A9" s="6" t="s">
        <v>139</v>
      </c>
      <c r="B9" s="7" t="s">
        <v>80</v>
      </c>
      <c r="C9" s="7" t="s">
        <v>107</v>
      </c>
      <c r="D9" s="3">
        <v>8130</v>
      </c>
      <c r="E9" t="str">
        <f>VLOOKUP(A9,HOP!A:L,12,0)</f>
        <v>8130.00</v>
      </c>
      <c r="F9" t="str">
        <f>VLOOKUP(A9,HOP!A:C,3,0)</f>
        <v>2908369</v>
      </c>
      <c r="G9">
        <f t="shared" si="0"/>
        <v>0</v>
      </c>
      <c r="H9" t="str">
        <f t="shared" si="1"/>
        <v>，2908369</v>
      </c>
      <c r="I9" t="str">
        <f>VLOOKUP(A9,HOP!A:U,21,0)</f>
        <v>直连</v>
      </c>
    </row>
    <row r="10" ht="14.25" hidden="1" customHeight="1" spans="1:9">
      <c r="A10" s="6" t="s">
        <v>148</v>
      </c>
      <c r="B10" s="7" t="s">
        <v>117</v>
      </c>
      <c r="C10" s="7" t="s">
        <v>153</v>
      </c>
      <c r="D10" s="3">
        <v>1182</v>
      </c>
      <c r="E10" t="str">
        <f>VLOOKUP(A10,HOP!A:L,12,0)</f>
        <v>1182.00</v>
      </c>
      <c r="F10" t="str">
        <f>VLOOKUP(A10,HOP!A:C,3,0)</f>
        <v>2915830</v>
      </c>
      <c r="G10">
        <f t="shared" si="0"/>
        <v>0</v>
      </c>
      <c r="H10" t="str">
        <f t="shared" si="1"/>
        <v>，2915830</v>
      </c>
      <c r="I10" t="str">
        <f>VLOOKUP(A10,HOP!A:U,21,0)</f>
        <v>直采</v>
      </c>
    </row>
    <row r="11" ht="14.25" hidden="1" customHeight="1" spans="1:9">
      <c r="A11" s="6" t="s">
        <v>158</v>
      </c>
      <c r="B11" s="7" t="s">
        <v>108</v>
      </c>
      <c r="C11" s="7" t="s">
        <v>161</v>
      </c>
      <c r="D11" s="3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t="14.25" hidden="1" customHeight="1" spans="1:9">
      <c r="A12" s="6" t="s">
        <v>164</v>
      </c>
      <c r="B12" s="7" t="s">
        <v>153</v>
      </c>
      <c r="C12" s="7" t="s">
        <v>169</v>
      </c>
      <c r="D12" s="3">
        <v>389</v>
      </c>
      <c r="E12" t="str">
        <f>VLOOKUP(A12,HOP!A:L,12,0)</f>
        <v>389.00</v>
      </c>
      <c r="F12" t="str">
        <f>VLOOKUP(A12,HOP!A:C,3,0)</f>
        <v>2921714</v>
      </c>
      <c r="G12">
        <f t="shared" si="0"/>
        <v>0</v>
      </c>
      <c r="H12" t="str">
        <f t="shared" si="1"/>
        <v>，2921714</v>
      </c>
      <c r="I12" t="str">
        <f>VLOOKUP(A12,HOP!A:U,21,0)</f>
        <v>直采</v>
      </c>
    </row>
    <row r="13" ht="14.25" hidden="1" customHeight="1" spans="1:9">
      <c r="A13" s="6" t="s">
        <v>174</v>
      </c>
      <c r="B13" s="7" t="s">
        <v>179</v>
      </c>
      <c r="C13" s="7" t="s">
        <v>180</v>
      </c>
      <c r="D13" s="3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t="14.25" hidden="1" customHeight="1" spans="1:9">
      <c r="A14" s="6" t="s">
        <v>184</v>
      </c>
      <c r="B14" s="7" t="s">
        <v>189</v>
      </c>
      <c r="C14" s="7" t="s">
        <v>190</v>
      </c>
      <c r="D14" s="3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t="14.25" customHeight="1" spans="1:9">
      <c r="A15" s="6" t="s">
        <v>194</v>
      </c>
      <c r="B15" s="7" t="s">
        <v>107</v>
      </c>
      <c r="C15" s="7" t="s">
        <v>200</v>
      </c>
      <c r="D15" s="3">
        <v>2929</v>
      </c>
      <c r="E15" t="str">
        <f>VLOOKUP(A15,HOP!A:L,12,0)</f>
        <v>2928.99</v>
      </c>
      <c r="F15" t="str">
        <f>VLOOKUP(A15,HOP!A:C,3,0)</f>
        <v>2901677</v>
      </c>
      <c r="G15">
        <f t="shared" si="0"/>
        <v>0.0100000000002183</v>
      </c>
      <c r="H15" t="str">
        <f t="shared" si="1"/>
        <v>，2901677</v>
      </c>
      <c r="I15" t="str">
        <f>VLOOKUP(A15,HOP!A:U,21,0)</f>
        <v>直采</v>
      </c>
    </row>
    <row r="16" ht="14.25" hidden="1" customHeight="1" spans="1:9">
      <c r="A16" s="6" t="s">
        <v>205</v>
      </c>
      <c r="B16" s="7" t="s">
        <v>169</v>
      </c>
      <c r="C16" s="7" t="s">
        <v>200</v>
      </c>
      <c r="D16" s="3">
        <v>1468</v>
      </c>
      <c r="E16" t="str">
        <f>VLOOKUP(A16,HOP!A:L,12,0)</f>
        <v>1468.00</v>
      </c>
      <c r="F16" t="str">
        <f>VLOOKUP(A16,HOP!A:C,3,0)</f>
        <v>2920341</v>
      </c>
      <c r="G16">
        <f t="shared" si="0"/>
        <v>0</v>
      </c>
      <c r="H16" t="str">
        <f t="shared" si="1"/>
        <v>，2920341</v>
      </c>
      <c r="I16" t="str">
        <f>VLOOKUP(A16,HOP!A:U,21,0)</f>
        <v>直采</v>
      </c>
    </row>
    <row r="17" ht="14.25" hidden="1" customHeight="1" spans="1:9">
      <c r="A17" s="6" t="s">
        <v>214</v>
      </c>
      <c r="B17" s="7" t="s">
        <v>219</v>
      </c>
      <c r="C17" s="7" t="s">
        <v>189</v>
      </c>
      <c r="D17" s="3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t="14.25" hidden="1" customHeight="1" spans="1:9">
      <c r="A18" s="6" t="s">
        <v>223</v>
      </c>
      <c r="B18" s="7" t="s">
        <v>153</v>
      </c>
      <c r="C18" s="7" t="s">
        <v>200</v>
      </c>
      <c r="D18" s="3">
        <v>3204</v>
      </c>
      <c r="E18" t="str">
        <f>VLOOKUP(A18,HOP!A:L,12,0)</f>
        <v>3204.00</v>
      </c>
      <c r="F18" t="str">
        <f>VLOOKUP(A18,HOP!A:C,3,0)</f>
        <v>2920607</v>
      </c>
      <c r="G18">
        <f t="shared" si="0"/>
        <v>0</v>
      </c>
      <c r="H18" t="str">
        <f t="shared" si="1"/>
        <v>，2920607</v>
      </c>
      <c r="I18" t="str">
        <f>VLOOKUP(A18,HOP!A:U,21,0)</f>
        <v>直连</v>
      </c>
    </row>
    <row r="20" spans="4:4">
      <c r="D20" s="3">
        <f>SUM(D2:D19)</f>
        <v>37372</v>
      </c>
    </row>
    <row r="21" ht="14.25" spans="4:4">
      <c r="D21" s="8" t="s">
        <v>23</v>
      </c>
    </row>
    <row r="24" spans="1:3">
      <c r="A24" t="s">
        <v>244</v>
      </c>
      <c r="C24">
        <v>16862</v>
      </c>
    </row>
    <row r="25" spans="1:3">
      <c r="A25" t="s">
        <v>245</v>
      </c>
      <c r="C25">
        <v>20510</v>
      </c>
    </row>
    <row r="26" spans="1:3">
      <c r="A26" s="5" t="s">
        <v>246</v>
      </c>
      <c r="C26">
        <f>SUBTOTAL(9,C24:C25)</f>
        <v>37372</v>
      </c>
    </row>
  </sheetData>
  <autoFilter ref="A1:I18">
    <filterColumn colId="3">
      <filters>
        <filter val="389.00"/>
        <filter val="394.00"/>
        <filter val="788.00"/>
        <filter val="8,130.00"/>
        <filter val="9,176.00"/>
        <filter val="1,182.00"/>
        <filter val="3,204.00"/>
        <filter val="1,468.00"/>
        <filter val="3,868.00"/>
        <filter val="2,922.00"/>
        <filter val="2,929.00"/>
      </filters>
    </filterColumn>
    <filterColumn colId="6">
      <filters>
        <filter val="0.01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A2" sqref="A2:A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247</v>
      </c>
      <c r="B1" s="2" t="s">
        <v>248</v>
      </c>
      <c r="C1" s="2" t="s">
        <v>249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250</v>
      </c>
      <c r="I1" s="2" t="s">
        <v>251</v>
      </c>
      <c r="J1" s="2" t="s">
        <v>252</v>
      </c>
      <c r="K1" s="2" t="s">
        <v>253</v>
      </c>
      <c r="L1" s="2" t="s">
        <v>254</v>
      </c>
      <c r="M1" s="2" t="s">
        <v>255</v>
      </c>
      <c r="N1" s="2" t="s">
        <v>256</v>
      </c>
      <c r="O1" s="2" t="s">
        <v>257</v>
      </c>
      <c r="P1" s="2" t="s">
        <v>258</v>
      </c>
      <c r="Q1" s="2" t="s">
        <v>259</v>
      </c>
      <c r="R1" s="2" t="s">
        <v>260</v>
      </c>
      <c r="S1" s="2" t="s">
        <v>261</v>
      </c>
      <c r="T1" s="2" t="s">
        <v>262</v>
      </c>
      <c r="U1" s="2" t="s">
        <v>263</v>
      </c>
      <c r="V1" s="2" t="s">
        <v>264</v>
      </c>
    </row>
    <row r="2" s="1" customFormat="1" spans="1:22">
      <c r="A2" s="1" t="s">
        <v>164</v>
      </c>
      <c r="B2" s="1" t="s">
        <v>107</v>
      </c>
      <c r="C2" s="1" t="s">
        <v>165</v>
      </c>
      <c r="D2" s="1" t="s">
        <v>265</v>
      </c>
      <c r="E2" s="1" t="s">
        <v>266</v>
      </c>
      <c r="F2" s="1" t="s">
        <v>153</v>
      </c>
      <c r="G2" s="1" t="s">
        <v>169</v>
      </c>
      <c r="H2" s="1" t="s">
        <v>267</v>
      </c>
      <c r="I2" s="1" t="s">
        <v>268</v>
      </c>
      <c r="J2" s="1" t="s">
        <v>269</v>
      </c>
      <c r="K2" s="1" t="s">
        <v>268</v>
      </c>
      <c r="L2" s="1" t="s">
        <v>268</v>
      </c>
      <c r="M2" s="1" t="s">
        <v>270</v>
      </c>
      <c r="N2" s="1" t="s">
        <v>270</v>
      </c>
      <c r="O2" s="1" t="s">
        <v>271</v>
      </c>
      <c r="P2" s="1" t="s">
        <v>272</v>
      </c>
      <c r="Q2" s="1" t="s">
        <v>273</v>
      </c>
      <c r="R2" s="1" t="s">
        <v>274</v>
      </c>
      <c r="S2" s="1" t="s">
        <v>73</v>
      </c>
      <c r="T2" s="1" t="s">
        <v>275</v>
      </c>
      <c r="U2" s="1" t="s">
        <v>276</v>
      </c>
      <c r="V2" s="1" t="s">
        <v>277</v>
      </c>
    </row>
    <row r="3" s="1" customFormat="1" spans="1:22">
      <c r="A3" s="1" t="s">
        <v>223</v>
      </c>
      <c r="B3" s="1" t="s">
        <v>107</v>
      </c>
      <c r="C3" s="1" t="s">
        <v>224</v>
      </c>
      <c r="D3" s="1" t="s">
        <v>278</v>
      </c>
      <c r="E3" s="1" t="s">
        <v>279</v>
      </c>
      <c r="F3" s="1" t="s">
        <v>153</v>
      </c>
      <c r="G3" s="1" t="s">
        <v>200</v>
      </c>
      <c r="H3" s="1" t="s">
        <v>267</v>
      </c>
      <c r="I3" s="1" t="s">
        <v>280</v>
      </c>
      <c r="J3" s="1" t="s">
        <v>269</v>
      </c>
      <c r="K3" s="1" t="s">
        <v>280</v>
      </c>
      <c r="L3" s="1" t="s">
        <v>280</v>
      </c>
      <c r="M3" s="1" t="s">
        <v>270</v>
      </c>
      <c r="N3" s="1" t="s">
        <v>270</v>
      </c>
      <c r="O3" s="1" t="s">
        <v>271</v>
      </c>
      <c r="P3" s="1" t="s">
        <v>272</v>
      </c>
      <c r="Q3" s="1" t="s">
        <v>273</v>
      </c>
      <c r="R3" s="1" t="s">
        <v>281</v>
      </c>
      <c r="S3" s="1" t="s">
        <v>73</v>
      </c>
      <c r="T3" s="1" t="s">
        <v>275</v>
      </c>
      <c r="U3" s="1" t="s">
        <v>282</v>
      </c>
      <c r="V3" s="1" t="s">
        <v>283</v>
      </c>
    </row>
    <row r="4" s="1" customFormat="1" spans="1:22">
      <c r="A4" s="1" t="s">
        <v>205</v>
      </c>
      <c r="B4" s="1" t="s">
        <v>107</v>
      </c>
      <c r="C4" s="1" t="s">
        <v>206</v>
      </c>
      <c r="D4" s="1" t="s">
        <v>284</v>
      </c>
      <c r="E4" s="1" t="s">
        <v>285</v>
      </c>
      <c r="F4" s="1" t="s">
        <v>169</v>
      </c>
      <c r="G4" s="1" t="s">
        <v>200</v>
      </c>
      <c r="H4" s="1" t="s">
        <v>267</v>
      </c>
      <c r="I4" s="1" t="s">
        <v>286</v>
      </c>
      <c r="J4" s="1" t="s">
        <v>269</v>
      </c>
      <c r="K4" s="1" t="s">
        <v>286</v>
      </c>
      <c r="L4" s="1" t="s">
        <v>286</v>
      </c>
      <c r="M4" s="1" t="s">
        <v>270</v>
      </c>
      <c r="N4" s="1" t="s">
        <v>270</v>
      </c>
      <c r="O4" s="1" t="s">
        <v>271</v>
      </c>
      <c r="P4" s="1" t="s">
        <v>272</v>
      </c>
      <c r="Q4" s="1" t="s">
        <v>273</v>
      </c>
      <c r="R4" s="1" t="s">
        <v>287</v>
      </c>
      <c r="S4" s="1" t="s">
        <v>73</v>
      </c>
      <c r="T4" s="1" t="s">
        <v>275</v>
      </c>
      <c r="U4" s="1" t="s">
        <v>276</v>
      </c>
      <c r="V4" s="1" t="s">
        <v>277</v>
      </c>
    </row>
    <row r="5" s="1" customFormat="1" spans="1:22">
      <c r="A5" s="1" t="s">
        <v>122</v>
      </c>
      <c r="B5" s="1" t="s">
        <v>81</v>
      </c>
      <c r="C5" s="1" t="s">
        <v>123</v>
      </c>
      <c r="D5" s="1" t="s">
        <v>288</v>
      </c>
      <c r="E5" s="1" t="s">
        <v>289</v>
      </c>
      <c r="F5" s="1" t="s">
        <v>81</v>
      </c>
      <c r="G5" s="1" t="s">
        <v>117</v>
      </c>
      <c r="H5" s="1" t="s">
        <v>267</v>
      </c>
      <c r="I5" s="1" t="s">
        <v>290</v>
      </c>
      <c r="J5" s="1" t="s">
        <v>269</v>
      </c>
      <c r="K5" s="1" t="s">
        <v>290</v>
      </c>
      <c r="L5" s="1" t="s">
        <v>290</v>
      </c>
      <c r="M5" s="1" t="s">
        <v>270</v>
      </c>
      <c r="N5" s="1" t="s">
        <v>270</v>
      </c>
      <c r="O5" s="1" t="s">
        <v>271</v>
      </c>
      <c r="P5" s="1" t="s">
        <v>272</v>
      </c>
      <c r="Q5" s="1" t="s">
        <v>273</v>
      </c>
      <c r="R5" s="1" t="s">
        <v>291</v>
      </c>
      <c r="S5" s="1" t="s">
        <v>73</v>
      </c>
      <c r="T5" s="1" t="s">
        <v>275</v>
      </c>
      <c r="U5" s="1" t="s">
        <v>276</v>
      </c>
      <c r="V5" s="1" t="s">
        <v>277</v>
      </c>
    </row>
    <row r="6" s="1" customFormat="1" spans="1:22">
      <c r="A6" s="1" t="s">
        <v>112</v>
      </c>
      <c r="B6" s="1" t="s">
        <v>81</v>
      </c>
      <c r="C6" s="1" t="s">
        <v>113</v>
      </c>
      <c r="D6" s="1" t="s">
        <v>288</v>
      </c>
      <c r="E6" s="1" t="s">
        <v>292</v>
      </c>
      <c r="F6" s="1" t="s">
        <v>81</v>
      </c>
      <c r="G6" s="1" t="s">
        <v>117</v>
      </c>
      <c r="H6" s="1" t="s">
        <v>267</v>
      </c>
      <c r="I6" s="1" t="s">
        <v>293</v>
      </c>
      <c r="J6" s="1" t="s">
        <v>269</v>
      </c>
      <c r="K6" s="1" t="s">
        <v>293</v>
      </c>
      <c r="L6" s="1" t="s">
        <v>293</v>
      </c>
      <c r="M6" s="1" t="s">
        <v>270</v>
      </c>
      <c r="N6" s="1" t="s">
        <v>270</v>
      </c>
      <c r="O6" s="1" t="s">
        <v>271</v>
      </c>
      <c r="P6" s="1" t="s">
        <v>272</v>
      </c>
      <c r="Q6" s="1" t="s">
        <v>273</v>
      </c>
      <c r="R6" s="1" t="s">
        <v>294</v>
      </c>
      <c r="S6" s="1" t="s">
        <v>73</v>
      </c>
      <c r="T6" s="1" t="s">
        <v>275</v>
      </c>
      <c r="U6" s="1" t="s">
        <v>276</v>
      </c>
      <c r="V6" s="1" t="s">
        <v>277</v>
      </c>
    </row>
    <row r="7" s="1" customFormat="1" spans="1:22">
      <c r="A7" s="1" t="s">
        <v>148</v>
      </c>
      <c r="B7" s="1" t="s">
        <v>81</v>
      </c>
      <c r="C7" s="1" t="s">
        <v>149</v>
      </c>
      <c r="D7" s="1" t="s">
        <v>295</v>
      </c>
      <c r="E7" s="1" t="s">
        <v>296</v>
      </c>
      <c r="F7" s="1" t="s">
        <v>117</v>
      </c>
      <c r="G7" s="1" t="s">
        <v>153</v>
      </c>
      <c r="H7" s="1" t="s">
        <v>267</v>
      </c>
      <c r="I7" s="1" t="s">
        <v>297</v>
      </c>
      <c r="J7" s="1" t="s">
        <v>269</v>
      </c>
      <c r="K7" s="1" t="s">
        <v>297</v>
      </c>
      <c r="L7" s="1" t="s">
        <v>297</v>
      </c>
      <c r="M7" s="1" t="s">
        <v>270</v>
      </c>
      <c r="N7" s="1" t="s">
        <v>270</v>
      </c>
      <c r="O7" s="1" t="s">
        <v>271</v>
      </c>
      <c r="P7" s="1" t="s">
        <v>272</v>
      </c>
      <c r="Q7" s="1" t="s">
        <v>273</v>
      </c>
      <c r="R7" s="1" t="s">
        <v>298</v>
      </c>
      <c r="S7" s="1" t="s">
        <v>73</v>
      </c>
      <c r="T7" s="1" t="s">
        <v>275</v>
      </c>
      <c r="U7" s="1" t="s">
        <v>276</v>
      </c>
      <c r="V7" s="1" t="s">
        <v>277</v>
      </c>
    </row>
    <row r="8" s="1" customFormat="1" spans="1:22">
      <c r="A8" s="1" t="s">
        <v>139</v>
      </c>
      <c r="B8" s="1" t="s">
        <v>97</v>
      </c>
      <c r="C8" s="1" t="s">
        <v>140</v>
      </c>
      <c r="D8" s="1" t="s">
        <v>142</v>
      </c>
      <c r="E8" s="1" t="s">
        <v>299</v>
      </c>
      <c r="F8" s="1" t="s">
        <v>80</v>
      </c>
      <c r="G8" s="1" t="s">
        <v>107</v>
      </c>
      <c r="H8" s="1" t="s">
        <v>267</v>
      </c>
      <c r="I8" s="1" t="s">
        <v>300</v>
      </c>
      <c r="J8" s="1" t="s">
        <v>269</v>
      </c>
      <c r="K8" s="1" t="s">
        <v>300</v>
      </c>
      <c r="L8" s="1" t="s">
        <v>300</v>
      </c>
      <c r="M8" s="1" t="s">
        <v>270</v>
      </c>
      <c r="N8" s="1" t="s">
        <v>270</v>
      </c>
      <c r="O8" s="1" t="s">
        <v>271</v>
      </c>
      <c r="P8" s="1" t="s">
        <v>272</v>
      </c>
      <c r="Q8" s="1" t="s">
        <v>273</v>
      </c>
      <c r="R8" s="1" t="s">
        <v>301</v>
      </c>
      <c r="S8" s="1" t="s">
        <v>73</v>
      </c>
      <c r="T8" s="1" t="s">
        <v>275</v>
      </c>
      <c r="U8" s="1" t="s">
        <v>282</v>
      </c>
      <c r="V8" s="1" t="s">
        <v>302</v>
      </c>
    </row>
    <row r="9" s="1" customFormat="1" spans="1:22">
      <c r="A9" s="1" t="s">
        <v>87</v>
      </c>
      <c r="B9" s="1" t="s">
        <v>79</v>
      </c>
      <c r="C9" s="1" t="s">
        <v>88</v>
      </c>
      <c r="D9" s="1" t="s">
        <v>303</v>
      </c>
      <c r="E9" s="1" t="s">
        <v>304</v>
      </c>
      <c r="F9" s="1" t="s">
        <v>80</v>
      </c>
      <c r="G9" s="1" t="s">
        <v>81</v>
      </c>
      <c r="H9" s="1" t="s">
        <v>267</v>
      </c>
      <c r="I9" s="1" t="s">
        <v>305</v>
      </c>
      <c r="J9" s="1" t="s">
        <v>269</v>
      </c>
      <c r="K9" s="1" t="s">
        <v>305</v>
      </c>
      <c r="L9" s="1" t="s">
        <v>305</v>
      </c>
      <c r="M9" s="1" t="s">
        <v>270</v>
      </c>
      <c r="N9" s="1" t="s">
        <v>270</v>
      </c>
      <c r="O9" s="1" t="s">
        <v>271</v>
      </c>
      <c r="P9" s="1" t="s">
        <v>272</v>
      </c>
      <c r="Q9" s="1" t="s">
        <v>273</v>
      </c>
      <c r="R9" s="1" t="s">
        <v>306</v>
      </c>
      <c r="S9" s="1" t="s">
        <v>73</v>
      </c>
      <c r="T9" s="1" t="s">
        <v>275</v>
      </c>
      <c r="U9" s="1" t="s">
        <v>276</v>
      </c>
      <c r="V9" s="1" t="s">
        <v>277</v>
      </c>
    </row>
    <row r="10" s="1" customFormat="1" spans="1:22">
      <c r="A10" s="1" t="s">
        <v>70</v>
      </c>
      <c r="B10" s="1" t="s">
        <v>79</v>
      </c>
      <c r="C10" s="1" t="s">
        <v>71</v>
      </c>
      <c r="D10" s="1" t="s">
        <v>303</v>
      </c>
      <c r="E10" s="1" t="s">
        <v>307</v>
      </c>
      <c r="F10" s="1" t="s">
        <v>80</v>
      </c>
      <c r="G10" s="1" t="s">
        <v>81</v>
      </c>
      <c r="H10" s="1" t="s">
        <v>267</v>
      </c>
      <c r="I10" s="1" t="s">
        <v>305</v>
      </c>
      <c r="J10" s="1" t="s">
        <v>269</v>
      </c>
      <c r="K10" s="1" t="s">
        <v>305</v>
      </c>
      <c r="L10" s="1" t="s">
        <v>305</v>
      </c>
      <c r="M10" s="1" t="s">
        <v>270</v>
      </c>
      <c r="N10" s="1" t="s">
        <v>270</v>
      </c>
      <c r="O10" s="1" t="s">
        <v>271</v>
      </c>
      <c r="P10" s="1" t="s">
        <v>272</v>
      </c>
      <c r="Q10" s="1" t="s">
        <v>273</v>
      </c>
      <c r="R10" s="1" t="s">
        <v>308</v>
      </c>
      <c r="S10" s="1" t="s">
        <v>73</v>
      </c>
      <c r="T10" s="1" t="s">
        <v>275</v>
      </c>
      <c r="U10" s="1" t="s">
        <v>276</v>
      </c>
      <c r="V10" s="1" t="s">
        <v>277</v>
      </c>
    </row>
    <row r="11" s="1" customFormat="1" spans="1:22">
      <c r="A11" s="1" t="s">
        <v>194</v>
      </c>
      <c r="B11" s="1" t="s">
        <v>199</v>
      </c>
      <c r="C11" s="1" t="s">
        <v>195</v>
      </c>
      <c r="D11" s="1" t="s">
        <v>309</v>
      </c>
      <c r="E11" s="1" t="s">
        <v>310</v>
      </c>
      <c r="F11" s="1" t="s">
        <v>107</v>
      </c>
      <c r="G11" s="1" t="s">
        <v>200</v>
      </c>
      <c r="H11" s="1" t="s">
        <v>267</v>
      </c>
      <c r="I11" s="1" t="s">
        <v>311</v>
      </c>
      <c r="J11" s="1" t="s">
        <v>269</v>
      </c>
      <c r="K11" s="1" t="s">
        <v>311</v>
      </c>
      <c r="L11" s="1" t="s">
        <v>311</v>
      </c>
      <c r="M11" s="1" t="s">
        <v>270</v>
      </c>
      <c r="N11" s="1" t="s">
        <v>270</v>
      </c>
      <c r="O11" s="1" t="s">
        <v>271</v>
      </c>
      <c r="P11" s="1" t="s">
        <v>272</v>
      </c>
      <c r="Q11" s="1" t="s">
        <v>273</v>
      </c>
      <c r="R11" s="1" t="s">
        <v>312</v>
      </c>
      <c r="S11" s="1" t="s">
        <v>73</v>
      </c>
      <c r="T11" s="1" t="s">
        <v>275</v>
      </c>
      <c r="U11" s="1" t="s">
        <v>276</v>
      </c>
      <c r="V11" s="1" t="s">
        <v>277</v>
      </c>
    </row>
    <row r="12" s="1" customFormat="1" spans="1:22">
      <c r="A12" s="1" t="s">
        <v>128</v>
      </c>
      <c r="B12" s="1" t="s">
        <v>133</v>
      </c>
      <c r="C12" s="1" t="s">
        <v>129</v>
      </c>
      <c r="D12" s="1" t="s">
        <v>131</v>
      </c>
      <c r="E12" s="1" t="s">
        <v>313</v>
      </c>
      <c r="F12" s="1" t="s">
        <v>134</v>
      </c>
      <c r="G12" s="1" t="s">
        <v>107</v>
      </c>
      <c r="H12" s="1" t="s">
        <v>267</v>
      </c>
      <c r="I12" s="1" t="s">
        <v>314</v>
      </c>
      <c r="J12" s="1" t="s">
        <v>269</v>
      </c>
      <c r="K12" s="1" t="s">
        <v>314</v>
      </c>
      <c r="L12" s="1" t="s">
        <v>314</v>
      </c>
      <c r="M12" s="1" t="s">
        <v>270</v>
      </c>
      <c r="N12" s="1" t="s">
        <v>270</v>
      </c>
      <c r="O12" s="1" t="s">
        <v>271</v>
      </c>
      <c r="P12" s="1" t="s">
        <v>272</v>
      </c>
      <c r="Q12" s="1" t="s">
        <v>273</v>
      </c>
      <c r="R12" s="1" t="s">
        <v>315</v>
      </c>
      <c r="S12" s="1" t="s">
        <v>73</v>
      </c>
      <c r="T12" s="1" t="s">
        <v>275</v>
      </c>
      <c r="U12" s="1" t="s">
        <v>276</v>
      </c>
      <c r="V12" s="1" t="s">
        <v>316</v>
      </c>
    </row>
    <row r="13" s="1" customFormat="1" spans="1:22">
      <c r="A13" s="1" t="s">
        <v>91</v>
      </c>
      <c r="B13" s="1" t="s">
        <v>96</v>
      </c>
      <c r="C13" s="1" t="s">
        <v>92</v>
      </c>
      <c r="D13" s="1" t="s">
        <v>317</v>
      </c>
      <c r="E13" s="1" t="s">
        <v>318</v>
      </c>
      <c r="F13" s="1" t="s">
        <v>97</v>
      </c>
      <c r="G13" s="1" t="s">
        <v>81</v>
      </c>
      <c r="H13" s="1" t="s">
        <v>267</v>
      </c>
      <c r="I13" s="1" t="s">
        <v>319</v>
      </c>
      <c r="J13" s="1" t="s">
        <v>269</v>
      </c>
      <c r="K13" s="1" t="s">
        <v>319</v>
      </c>
      <c r="L13" s="1" t="s">
        <v>319</v>
      </c>
      <c r="M13" s="1" t="s">
        <v>270</v>
      </c>
      <c r="N13" s="1" t="s">
        <v>270</v>
      </c>
      <c r="O13" s="1" t="s">
        <v>271</v>
      </c>
      <c r="P13" s="1" t="s">
        <v>272</v>
      </c>
      <c r="Q13" s="1" t="s">
        <v>273</v>
      </c>
      <c r="R13" s="1" t="s">
        <v>320</v>
      </c>
      <c r="S13" s="1" t="s">
        <v>73</v>
      </c>
      <c r="T13" s="1" t="s">
        <v>275</v>
      </c>
      <c r="U13" s="1" t="s">
        <v>282</v>
      </c>
      <c r="V13" s="1" t="s">
        <v>321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2023-01-10T03:32:53Z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315599B50FCB4349A5A5F47740F54D87</vt:lpwstr>
  </property>
</Properties>
</file>