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<sst xmlns="http://schemas.openxmlformats.org/spreadsheetml/2006/main" count="584" uniqueCount="266">
  <si>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</si>
  <si>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</si>
  <si>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</si>
  <si>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</si>
  <si>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</si>
  <si>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</si>
  <si>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</si>
  <si>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</si>
  <si>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</si>
  <si>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</si>
  <si>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</si>
  <si>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</si>
  <si>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</si>
  <si>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</si>
  <si>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</si>
  <si>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</si>
  <si>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</si>
  <si>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</si>
  <si>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</si>
  <si>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</si>
  <si>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</si>
  <si>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</si>
  <si>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</si>
  <si>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</si>
  <si>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</si>
  <si>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18753661502	</t>
  </si>
  <si>
    <t>Ctrip</t>
  </si>
  <si>
    <t>正常</t>
  </si>
  <si>
    <t>[新奥尔良]新奥尔良市区超圆屋顶体育场假日酒店(Holiday Inn New Orleans-Downtown Superdome, an IHG Hotel)(37242622)</t>
  </si>
  <si>
    <t>大床房&lt;不退款&gt;&lt;2人入住&gt;</t>
  </si>
  <si>
    <t>USD</t>
  </si>
  <si>
    <t>John/Fury</t>
  </si>
  <si>
    <t>CA5326230108USD</t>
  </si>
  <si>
    <t>未提现</t>
  </si>
  <si>
    <t>携程开票</t>
  </si>
  <si>
    <t xml:space="preserve">2655378	</t>
  </si>
  <si>
    <t xml:space="preserve">24252632	</t>
  </si>
  <si>
    <t xml:space="preserve">21501289329	</t>
  </si>
  <si>
    <t>[曼谷]曼谷利特酒店 (SHA Extra Plus)(LiT BANGKOK Residence)(39039690)</t>
  </si>
  <si>
    <t>一卧室豪华套房&lt;2人入住&gt;&lt;不退款&gt;</t>
  </si>
  <si>
    <t>SHIH/PEINING</t>
  </si>
  <si>
    <t xml:space="preserve">	</t>
  </si>
  <si>
    <t xml:space="preserve">6400	</t>
  </si>
  <si>
    <t xml:space="preserve">999222030642428	</t>
  </si>
  <si>
    <t>[新加坡]新加坡中山公园华美达酒店(Ramada by Wyndham Singapore at Zhongshan Park (SG Clean))(37244083)</t>
  </si>
  <si>
    <t>城景大床房&lt;2人入住&gt;&lt;不退款&gt;</t>
  </si>
  <si>
    <t>TAN/GUO HAO WILFRED</t>
  </si>
  <si>
    <t xml:space="preserve">2910842	</t>
  </si>
  <si>
    <t xml:space="preserve">168998394	</t>
  </si>
  <si>
    <t xml:space="preserve">999222051457196	</t>
  </si>
  <si>
    <t>[乔治市]槟城温宝利酒店 (槟城对抗新冠肺炎认证)(The Wembley – A St Giles Hotel, Penang)(38767549)</t>
  </si>
  <si>
    <t>高级特大床房&lt;1&gt;&lt;2人入住&gt;&lt;不退款&gt;&lt;早餐&gt;</t>
  </si>
  <si>
    <t>IBRAHIM/MUHAMMAD AIMAN HAKIM</t>
  </si>
  <si>
    <t xml:space="preserve">2914268	</t>
  </si>
  <si>
    <t xml:space="preserve">686541	</t>
  </si>
  <si>
    <t xml:space="preserve">999222070895221	</t>
  </si>
  <si>
    <t>[迪拜]迪拜千禧机场酒店(Millennium Airport Hotel Dubai)(37225600)</t>
  </si>
  <si>
    <t>豪华特大床房&lt;2人入住&gt;&lt;不退款&gt;</t>
  </si>
  <si>
    <t>Xie/Deying</t>
  </si>
  <si>
    <t xml:space="preserve">2918394	</t>
  </si>
  <si>
    <t xml:space="preserve">4KY615DWG	</t>
  </si>
  <si>
    <t xml:space="preserve">999222071574421	</t>
  </si>
  <si>
    <t>[乔治市]槟城皇家朱兰酒店 (槟城对抗新冠肺炎认证)(Royale Chulan Penang)(37204098)</t>
  </si>
  <si>
    <t>高级房&lt;2人入住&gt;&lt;不退款&gt;</t>
  </si>
  <si>
    <t>Chia Yao/Ho,Chia Yao/Ho,Chia Yao/Ho,Chia Yao/Ho</t>
  </si>
  <si>
    <t xml:space="preserve">2918697	</t>
  </si>
  <si>
    <t xml:space="preserve">8650442	</t>
  </si>
  <si>
    <t xml:space="preserve">999222079848051	</t>
  </si>
  <si>
    <t>[曼谷]曼谷拉查丹利中心酒店  (SHA Plus+)(Grande Centre Point Hotel Ratchadamri Bangkok (SHA Plus+))(40721624)</t>
  </si>
  <si>
    <t>豪华套房（经典高级套房）&lt;2人入住&gt;&lt;不退款&gt;</t>
  </si>
  <si>
    <t>PANG/HUICHAN</t>
  </si>
  <si>
    <t xml:space="preserve">2920898	</t>
  </si>
  <si>
    <t xml:space="preserve">999222080844287	</t>
  </si>
  <si>
    <t>[巨港]巨港拉贾瓦利101酒店(The 1O1 Palembang Rajawali)(37244400)</t>
  </si>
  <si>
    <t>豪华双人房&lt;2人入住&gt;&lt;不退款&gt;&lt;早餐&gt;</t>
  </si>
  <si>
    <t>Dewi/Dian</t>
  </si>
  <si>
    <t xml:space="preserve">2921222	</t>
  </si>
  <si>
    <t xml:space="preserve">21456478217	</t>
  </si>
  <si>
    <t>[曼谷]优本纳沙通(Urbana Sathorn, Bangkok)(44800390)</t>
  </si>
  <si>
    <t>1卧豪华房（双人床或双床）&lt;2人入住&gt;&lt;不退款&gt;</t>
  </si>
  <si>
    <t>CHOO/ENG SIONG</t>
  </si>
  <si>
    <t>CA5326230109USD</t>
  </si>
  <si>
    <t xml:space="preserve">2740655	</t>
  </si>
  <si>
    <t xml:space="preserve">88580161	</t>
  </si>
  <si>
    <t xml:space="preserve">21597434376	</t>
  </si>
  <si>
    <t>[普吉岛]普吉岛卡利马度假村及水疗中心 (SHA Extra Plus)(Kalima Resort &amp; Spa Phuket (SHA Extra Plus))(40721578)</t>
  </si>
  <si>
    <t>豪华海景房&lt;2人入住&gt;&lt;不退款&gt;</t>
  </si>
  <si>
    <t>Wickramatilake/Madushi,Wickramatilake/Madushi</t>
  </si>
  <si>
    <t xml:space="preserve">2762345	</t>
  </si>
  <si>
    <t xml:space="preserve">529510	</t>
  </si>
  <si>
    <t xml:space="preserve">21610787329	</t>
  </si>
  <si>
    <t xml:space="preserve">2764751	</t>
  </si>
  <si>
    <t xml:space="preserve">529666	</t>
  </si>
  <si>
    <t xml:space="preserve">21849201151	</t>
  </si>
  <si>
    <t>[曼谷]素坤逸贝斯特韦斯特精品酒店(Best Western Premier Sukhumvit)(37210664)</t>
  </si>
  <si>
    <t>尊贵房&lt;2人入住&gt;&lt;不退款&gt;</t>
  </si>
  <si>
    <t>MAXWELL/PETER</t>
  </si>
  <si>
    <t xml:space="preserve">2838176	</t>
  </si>
  <si>
    <t xml:space="preserve">PR095669	</t>
  </si>
  <si>
    <t xml:space="preserve">999222073271643	</t>
  </si>
  <si>
    <t>Xiao Jia/Chong</t>
  </si>
  <si>
    <t xml:space="preserve">2919115	</t>
  </si>
  <si>
    <t xml:space="preserve">8650682	</t>
  </si>
  <si>
    <t xml:space="preserve">999222075607740	</t>
  </si>
  <si>
    <t>[新加坡]新加坡港湾彩鸿酒店(Travelodge Harbourfront Singapore)(37212140)</t>
  </si>
  <si>
    <t>圣淘沙大床房&lt;2人入住&gt;&lt;不退款&gt;</t>
  </si>
  <si>
    <t>Ling Soh/Hsiao,Ling Soh/Hsiao</t>
  </si>
  <si>
    <t xml:space="preserve">2919794	</t>
  </si>
  <si>
    <t xml:space="preserve">L744TVL3PW	</t>
  </si>
  <si>
    <t xml:space="preserve">999222076046645	</t>
  </si>
  <si>
    <t>[长滩岛]长滩岛球道和蓝水度假村(Fairways and Bluewater Boracay)(44688250)</t>
  </si>
  <si>
    <t>高级双人床房&lt;2人入住&gt;&lt;不退款&gt;&lt;早餐&gt;</t>
  </si>
  <si>
    <t>NIEMANN/BERND</t>
  </si>
  <si>
    <t xml:space="preserve">2920000	</t>
  </si>
  <si>
    <t xml:space="preserve">RZ-1433388645	</t>
  </si>
  <si>
    <t xml:space="preserve">999222076502164	</t>
  </si>
  <si>
    <t>[勿加泗区]阿斯顿帝国勿加泗酒店及会议中心(ASTON Imperial Bekasi Hotel &amp; Conference Center)(39040564)</t>
  </si>
  <si>
    <t>豪华房&lt;2人入住&gt;&lt;不退款&gt;</t>
  </si>
  <si>
    <t>Vinondya/Sasqia</t>
  </si>
  <si>
    <t xml:space="preserve">2920229	</t>
  </si>
  <si>
    <t>，</t>
  </si>
  <si>
    <t>A230109092822481</t>
  </si>
  <si>
    <t>A230109092934481</t>
  </si>
  <si>
    <t>USD / HKD 当前参考汇率: 7.8075</t>
  </si>
  <si>
    <t>总计： 3223 USD/
25163.57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</si>
  <si>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</si>
  <si>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</si>
  <si>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</si>
  <si>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</si>
  <si>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</si>
  <si>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</si>
  <si>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</si>
  <si>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</si>
  <si>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</si>
  <si>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</si>
  <si>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</si>
  <si>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</si>
  <si>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</si>
  <si>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</si>
  <si>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</si>
  <si>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</si>
  <si>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</si>
  <si>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</si>
  <si>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</si>
  <si>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2022-08-15</t>
  </si>
  <si>
    <t>2655378</t>
  </si>
  <si>
    <t>新奥尔良市区超圆屋顶体育场假日酒店</t>
  </si>
  <si>
    <t>John Fury</t>
  </si>
  <si>
    <t>2023-01-03</t>
  </si>
  <si>
    <t>2023-01-05</t>
  </si>
  <si>
    <t>退房日周结</t>
  </si>
  <si>
    <t>1378.80</t>
  </si>
  <si>
    <t>204.00</t>
  </si>
  <si>
    <t>0</t>
  </si>
  <si>
    <t>0.00</t>
  </si>
  <si>
    <t>携程盛景国际直连</t>
  </si>
  <si>
    <t>01.010677</t>
  </si>
  <si>
    <t>2022-08-15 00:12:27</t>
  </si>
  <si>
    <t>否</t>
  </si>
  <si>
    <t>汇智国际旅游发展有限公司</t>
  </si>
  <si>
    <t>直连</t>
  </si>
  <si>
    <t>美国</t>
  </si>
  <si>
    <t>2022-10-15</t>
  </si>
  <si>
    <t>2740655</t>
  </si>
  <si>
    <t>优本纳沙通</t>
  </si>
  <si>
    <t>CHOO ENG SIONG</t>
  </si>
  <si>
    <t>2022-12-29</t>
  </si>
  <si>
    <t>2023-01-06</t>
  </si>
  <si>
    <t>3766.98</t>
  </si>
  <si>
    <t>524.00</t>
  </si>
  <si>
    <t>2022-10-15 01:14:55</t>
  </si>
  <si>
    <t>泰国</t>
  </si>
  <si>
    <t>2022-10-21</t>
  </si>
  <si>
    <t>2751269</t>
  </si>
  <si>
    <t>曼谷利特公寓</t>
  </si>
  <si>
    <t>SHIH PEINING</t>
  </si>
  <si>
    <t>2022-12-30</t>
  </si>
  <si>
    <t>4296.11</t>
  </si>
  <si>
    <t>594.00</t>
  </si>
  <si>
    <t>2022-10-21 08:02:53</t>
  </si>
  <si>
    <t>2023-01-04</t>
  </si>
  <si>
    <t>2920000</t>
  </si>
  <si>
    <t>长滩岛航路与蓝海度假村</t>
  </si>
  <si>
    <t>NIEMANN BERND</t>
  </si>
  <si>
    <t>491.76</t>
  </si>
  <si>
    <t>71.00</t>
  </si>
  <si>
    <t>2023-01-04 12:04:43</t>
  </si>
  <si>
    <t>菲律宾</t>
  </si>
  <si>
    <t>2023-01-01</t>
  </si>
  <si>
    <t>2914268</t>
  </si>
  <si>
    <t>槟城温宝利酒店 (槟城对抗新冠肺炎认证)</t>
  </si>
  <si>
    <t>IBRAHIM MUHAMMAD AIMAN HAKIM</t>
  </si>
  <si>
    <t>1148.26</t>
  </si>
  <si>
    <t>166.00</t>
  </si>
  <si>
    <t>2023-01-01 14:36:34</t>
  </si>
  <si>
    <t>直采</t>
  </si>
  <si>
    <t>马来西亚</t>
  </si>
  <si>
    <t>2918394</t>
  </si>
  <si>
    <t>迪拜千禧机场酒店</t>
  </si>
  <si>
    <t>Xie Deying</t>
  </si>
  <si>
    <t>623.54</t>
  </si>
  <si>
    <t>90.00</t>
  </si>
  <si>
    <t>2023-01-03 17:55:24</t>
  </si>
  <si>
    <t>阿拉伯联合酋长国</t>
  </si>
  <si>
    <t>2919794</t>
  </si>
  <si>
    <t>新加坡港湾彩鸿酒店</t>
  </si>
  <si>
    <t>Ling Soh Hsiao,Ling Soh Hsiao</t>
  </si>
  <si>
    <t>976.59</t>
  </si>
  <si>
    <t>141.00</t>
  </si>
  <si>
    <t>2023-01-04 10:48:59</t>
  </si>
  <si>
    <t>新加坡</t>
  </si>
  <si>
    <t>2918697</t>
  </si>
  <si>
    <t>槟城皇家朱兰酒店</t>
  </si>
  <si>
    <t>Chia Yao Ho,Chia Yao Ho,Chia Yao Ho,Chia Yao Ho</t>
  </si>
  <si>
    <t>748.25</t>
  </si>
  <si>
    <t>108.00</t>
  </si>
  <si>
    <t>2023-01-04 11:09:58</t>
  </si>
  <si>
    <t>2920898</t>
  </si>
  <si>
    <t>曼谷拉查丹利中心酒店  (SHA Plus+)</t>
  </si>
  <si>
    <t>PANG HUICHAN</t>
  </si>
  <si>
    <t>900.41</t>
  </si>
  <si>
    <t>130.00</t>
  </si>
  <si>
    <t>2023-01-04 18:22:14</t>
  </si>
  <si>
    <t>2022-10-27</t>
  </si>
  <si>
    <t>2762345</t>
  </si>
  <si>
    <t>普吉岛卡利马度假村及水疗中心 (SHA Extra Plus)</t>
  </si>
  <si>
    <t>Wickramatilake Madushi,Wickramatilake Madushi</t>
  </si>
  <si>
    <t>2043.07</t>
  </si>
  <si>
    <t>284.00</t>
  </si>
  <si>
    <t>2022-10-28 14:35:27</t>
  </si>
  <si>
    <t>2022-10-29</t>
  </si>
  <si>
    <t>2764751</t>
  </si>
  <si>
    <t>2035.60</t>
  </si>
  <si>
    <t>280.00</t>
  </si>
  <si>
    <t>2022-10-29 11:34:16</t>
  </si>
  <si>
    <t>2022-12-01</t>
  </si>
  <si>
    <t>2838176</t>
  </si>
  <si>
    <t>曼谷贝斯特韦斯特至尊素坤逸酒店</t>
  </si>
  <si>
    <t>MAXWELL PETER</t>
  </si>
  <si>
    <t>1599.68</t>
  </si>
  <si>
    <t>225.00</t>
  </si>
  <si>
    <t>2022-12-01 23:46:10</t>
  </si>
  <si>
    <t>2920229</t>
  </si>
  <si>
    <t>阿斯顿帝国勿加泗酒店及会议中心</t>
  </si>
  <si>
    <t>Vinondya Sasqia</t>
  </si>
  <si>
    <t>318.61</t>
  </si>
  <si>
    <t>46.00</t>
  </si>
  <si>
    <t>2023-01-04 13:30:24</t>
  </si>
  <si>
    <t>印度尼西亚</t>
  </si>
  <si>
    <t>2910842</t>
  </si>
  <si>
    <t>新加坡中山公园华美达酒店</t>
  </si>
  <si>
    <t>TAN GUO HAO WILFRED</t>
  </si>
  <si>
    <t>1843.88</t>
  </si>
  <si>
    <t>264.00</t>
  </si>
  <si>
    <t>2022-12-30 10:52:50</t>
  </si>
  <si>
    <t>2921222</t>
  </si>
  <si>
    <t>巨港拉贾瓦利101酒店</t>
  </si>
  <si>
    <t>Dewi Dian</t>
  </si>
  <si>
    <t>249.34</t>
  </si>
  <si>
    <t>36.00</t>
  </si>
  <si>
    <t>2023-01-04 20:17:01</t>
  </si>
  <si>
    <t>2919115</t>
  </si>
  <si>
    <t>Xiao Jia Chong</t>
  </si>
  <si>
    <t>415.69</t>
  </si>
  <si>
    <t>60.00</t>
  </si>
  <si>
    <t>2023-01-04 11:53:21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</si>
</sst>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10</xdr:col>
      <xdr:colOff>662940</xdr:colOff>
      <xdr:row>49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37760"/>
          <a:ext cx="7848600" cy="4198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44929</v>
      </c>
      <c r="G2" s="6">
        <v>44931</v>
      </c>
      <c r="H2" s="4">
        <v>1</v>
      </c>
      <c r="I2" s="4">
        <v>2</v>
      </c>
      <c r="J2" s="4">
        <v>2</v>
      </c>
      <c r="K2" s="4" t="s">
        <v>30</v>
      </c>
      <c r="L2" s="4">
        <v>204</v>
      </c>
      <c r="M2" s="4">
        <v>204</v>
      </c>
      <c r="N2" s="4" t="s">
        <v>31</v>
      </c>
      <c r="O2" s="4" t="s">
        <v>32</v>
      </c>
      <c r="P2" s="4" t="s">
        <v>33</v>
      </c>
      <c r="Q2" s="4">
        <v>0</v>
      </c>
      <c r="R2" s="7">
        <v>44788</v>
      </c>
      <c r="S2" s="6">
        <v>44934</v>
      </c>
      <c r="T2" s="4" t="s">
        <v>34</v>
      </c>
      <c r="U2" s="4">
        <v>204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44925</v>
      </c>
      <c r="G3" s="6">
        <v>44931</v>
      </c>
      <c r="H3" s="4">
        <v>1</v>
      </c>
      <c r="I3" s="4">
        <v>6</v>
      </c>
      <c r="J3" s="4">
        <v>6</v>
      </c>
      <c r="K3" s="4" t="s">
        <v>30</v>
      </c>
      <c r="L3" s="4">
        <v>594</v>
      </c>
      <c r="M3" s="4">
        <v>594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44855</v>
      </c>
      <c r="S3" s="6">
        <v>44934</v>
      </c>
      <c r="T3" s="4" t="s">
        <v>34</v>
      </c>
      <c r="U3" s="4">
        <v>594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44929</v>
      </c>
      <c r="G4" s="6">
        <v>44931</v>
      </c>
      <c r="H4" s="4">
        <v>1</v>
      </c>
      <c r="I4" s="4">
        <v>2</v>
      </c>
      <c r="J4" s="4">
        <v>2</v>
      </c>
      <c r="K4" s="4" t="s">
        <v>30</v>
      </c>
      <c r="L4" s="4">
        <v>264</v>
      </c>
      <c r="M4" s="4">
        <v>264</v>
      </c>
      <c r="N4" s="4" t="s">
        <v>46</v>
      </c>
      <c r="O4" s="4" t="s">
        <v>32</v>
      </c>
      <c r="P4" s="4" t="s">
        <v>33</v>
      </c>
      <c r="Q4" s="4">
        <v>0</v>
      </c>
      <c r="R4" s="7">
        <v>44925</v>
      </c>
      <c r="S4" s="6">
        <v>44934</v>
      </c>
      <c r="T4" s="4" t="s">
        <v>34</v>
      </c>
      <c r="U4" s="4">
        <v>264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44929</v>
      </c>
      <c r="G5" s="6">
        <v>44931</v>
      </c>
      <c r="H5" s="4">
        <v>1</v>
      </c>
      <c r="I5" s="4">
        <v>2</v>
      </c>
      <c r="J5" s="4">
        <v>2</v>
      </c>
      <c r="K5" s="4" t="s">
        <v>30</v>
      </c>
      <c r="L5" s="4">
        <v>166</v>
      </c>
      <c r="M5" s="4">
        <v>166</v>
      </c>
      <c r="N5" s="4" t="s">
        <v>52</v>
      </c>
      <c r="O5" s="4" t="s">
        <v>32</v>
      </c>
      <c r="P5" s="4" t="s">
        <v>33</v>
      </c>
      <c r="Q5" s="4">
        <v>0</v>
      </c>
      <c r="R5" s="7">
        <v>44927</v>
      </c>
      <c r="S5" s="6">
        <v>44934</v>
      </c>
      <c r="T5" s="4" t="s">
        <v>34</v>
      </c>
      <c r="U5" s="4">
        <v>166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44930</v>
      </c>
      <c r="G6" s="6">
        <v>44931</v>
      </c>
      <c r="H6" s="4">
        <v>1</v>
      </c>
      <c r="I6" s="4">
        <v>1</v>
      </c>
      <c r="J6" s="4">
        <v>1</v>
      </c>
      <c r="K6" s="4" t="s">
        <v>30</v>
      </c>
      <c r="L6" s="4">
        <v>90</v>
      </c>
      <c r="M6" s="4">
        <v>90</v>
      </c>
      <c r="N6" s="4" t="s">
        <v>58</v>
      </c>
      <c r="O6" s="4" t="s">
        <v>32</v>
      </c>
      <c r="P6" s="4" t="s">
        <v>33</v>
      </c>
      <c r="Q6" s="4">
        <v>0</v>
      </c>
      <c r="R6" s="7">
        <v>44929</v>
      </c>
      <c r="S6" s="6">
        <v>44934</v>
      </c>
      <c r="T6" s="4" t="s">
        <v>34</v>
      </c>
      <c r="U6" s="4">
        <v>90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6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44930</v>
      </c>
      <c r="G7" s="6">
        <v>44931</v>
      </c>
      <c r="H7" s="4">
        <v>2</v>
      </c>
      <c r="I7" s="4">
        <v>1</v>
      </c>
      <c r="J7" s="4">
        <v>2</v>
      </c>
      <c r="K7" s="4" t="s">
        <v>30</v>
      </c>
      <c r="L7" s="4">
        <v>108</v>
      </c>
      <c r="M7" s="4">
        <v>108</v>
      </c>
      <c r="N7" s="4" t="s">
        <v>64</v>
      </c>
      <c r="O7" s="4" t="s">
        <v>32</v>
      </c>
      <c r="P7" s="4" t="s">
        <v>33</v>
      </c>
      <c r="Q7" s="4">
        <v>0</v>
      </c>
      <c r="R7" s="7">
        <v>44929</v>
      </c>
      <c r="S7" s="6">
        <v>44934</v>
      </c>
      <c r="T7" s="4" t="s">
        <v>34</v>
      </c>
      <c r="U7" s="4">
        <v>108</v>
      </c>
      <c r="V7" s="4">
        <v>0</v>
      </c>
      <c r="W7" s="4">
        <v>0</v>
      </c>
      <c r="X7" s="4" t="s">
        <v>65</v>
      </c>
      <c r="Y7" s="4">
        <v>8650441</v>
      </c>
      <c r="Z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44930</v>
      </c>
      <c r="G8" s="6">
        <v>44931</v>
      </c>
      <c r="H8" s="4">
        <v>1</v>
      </c>
      <c r="I8" s="4">
        <v>1</v>
      </c>
      <c r="J8" s="4">
        <v>1</v>
      </c>
      <c r="K8" s="4" t="s">
        <v>30</v>
      </c>
      <c r="L8" s="4">
        <v>130</v>
      </c>
      <c r="M8" s="4">
        <v>130</v>
      </c>
      <c r="N8" s="4" t="s">
        <v>70</v>
      </c>
      <c r="O8" s="4" t="s">
        <v>32</v>
      </c>
      <c r="P8" s="4" t="s">
        <v>33</v>
      </c>
      <c r="Q8" s="4">
        <v>0</v>
      </c>
      <c r="R8" s="7">
        <v>44930</v>
      </c>
      <c r="S8" s="6">
        <v>44934</v>
      </c>
      <c r="T8" s="4" t="s">
        <v>34</v>
      </c>
      <c r="U8" s="4">
        <v>130</v>
      </c>
      <c r="V8" s="4">
        <v>0</v>
      </c>
      <c r="W8" s="4">
        <v>0</v>
      </c>
      <c r="X8" s="4" t="s">
        <v>71</v>
      </c>
      <c r="Y8" s="4" t="s">
        <v>41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44930</v>
      </c>
      <c r="G9" s="6">
        <v>44931</v>
      </c>
      <c r="H9" s="4">
        <v>1</v>
      </c>
      <c r="I9" s="4">
        <v>1</v>
      </c>
      <c r="J9" s="4">
        <v>1</v>
      </c>
      <c r="K9" s="4" t="s">
        <v>30</v>
      </c>
      <c r="L9" s="4">
        <v>36</v>
      </c>
      <c r="M9" s="4">
        <v>36</v>
      </c>
      <c r="N9" s="4" t="s">
        <v>75</v>
      </c>
      <c r="O9" s="4" t="s">
        <v>32</v>
      </c>
      <c r="P9" s="4" t="s">
        <v>33</v>
      </c>
      <c r="Q9" s="4">
        <v>0</v>
      </c>
      <c r="R9" s="7">
        <v>44930</v>
      </c>
      <c r="S9" s="6">
        <v>44934</v>
      </c>
      <c r="T9" s="4" t="s">
        <v>34</v>
      </c>
      <c r="U9" s="4">
        <v>36</v>
      </c>
      <c r="V9" s="4">
        <v>0</v>
      </c>
      <c r="W9" s="4">
        <v>0</v>
      </c>
      <c r="X9" s="4" t="s">
        <v>76</v>
      </c>
      <c r="Y9" s="4" t="s">
        <v>41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44924</v>
      </c>
      <c r="G10" s="6">
        <v>44932</v>
      </c>
      <c r="H10" s="4">
        <v>1</v>
      </c>
      <c r="I10" s="4">
        <v>8</v>
      </c>
      <c r="J10" s="4">
        <v>8</v>
      </c>
      <c r="K10" s="4" t="s">
        <v>30</v>
      </c>
      <c r="L10" s="4">
        <v>524</v>
      </c>
      <c r="M10" s="4">
        <v>524</v>
      </c>
      <c r="N10" s="4" t="s">
        <v>80</v>
      </c>
      <c r="O10" s="4" t="s">
        <v>81</v>
      </c>
      <c r="P10" s="4" t="s">
        <v>33</v>
      </c>
      <c r="Q10" s="4">
        <v>0</v>
      </c>
      <c r="R10" s="7">
        <v>44849</v>
      </c>
      <c r="S10" s="6">
        <v>44935</v>
      </c>
      <c r="T10" s="4" t="s">
        <v>34</v>
      </c>
      <c r="U10" s="4">
        <v>524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44930</v>
      </c>
      <c r="G11" s="6">
        <v>44932</v>
      </c>
      <c r="H11" s="4">
        <v>1</v>
      </c>
      <c r="I11" s="4">
        <v>2</v>
      </c>
      <c r="J11" s="4">
        <v>2</v>
      </c>
      <c r="K11" s="4" t="s">
        <v>30</v>
      </c>
      <c r="L11" s="4">
        <v>284</v>
      </c>
      <c r="M11" s="4">
        <v>284</v>
      </c>
      <c r="N11" s="4" t="s">
        <v>87</v>
      </c>
      <c r="O11" s="4" t="s">
        <v>81</v>
      </c>
      <c r="P11" s="4" t="s">
        <v>33</v>
      </c>
      <c r="Q11" s="4">
        <v>0</v>
      </c>
      <c r="R11" s="7">
        <v>44861</v>
      </c>
      <c r="S11" s="6">
        <v>44935</v>
      </c>
      <c r="T11" s="4" t="s">
        <v>34</v>
      </c>
      <c r="U11" s="4">
        <v>284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44930</v>
      </c>
      <c r="G12" s="6">
        <v>44932</v>
      </c>
      <c r="H12" s="4">
        <v>1</v>
      </c>
      <c r="I12" s="4">
        <v>2</v>
      </c>
      <c r="J12" s="4">
        <v>2</v>
      </c>
      <c r="K12" s="4" t="s">
        <v>30</v>
      </c>
      <c r="L12" s="4">
        <v>280</v>
      </c>
      <c r="M12" s="4">
        <v>280</v>
      </c>
      <c r="N12" s="4" t="s">
        <v>87</v>
      </c>
      <c r="O12" s="4" t="s">
        <v>81</v>
      </c>
      <c r="P12" s="4" t="s">
        <v>33</v>
      </c>
      <c r="Q12" s="4">
        <v>0</v>
      </c>
      <c r="R12" s="7">
        <v>44863</v>
      </c>
      <c r="S12" s="6">
        <v>44935</v>
      </c>
      <c r="T12" s="4" t="s">
        <v>34</v>
      </c>
      <c r="U12" s="4">
        <v>280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44929</v>
      </c>
      <c r="G13" s="6">
        <v>44932</v>
      </c>
      <c r="H13" s="4">
        <v>1</v>
      </c>
      <c r="I13" s="4">
        <v>3</v>
      </c>
      <c r="J13" s="4">
        <v>3</v>
      </c>
      <c r="K13" s="4" t="s">
        <v>30</v>
      </c>
      <c r="L13" s="4">
        <v>225</v>
      </c>
      <c r="M13" s="4">
        <v>225</v>
      </c>
      <c r="N13" s="4" t="s">
        <v>96</v>
      </c>
      <c r="O13" s="4" t="s">
        <v>81</v>
      </c>
      <c r="P13" s="4" t="s">
        <v>33</v>
      </c>
      <c r="Q13" s="4">
        <v>0</v>
      </c>
      <c r="R13" s="7">
        <v>44896</v>
      </c>
      <c r="S13" s="6">
        <v>44935</v>
      </c>
      <c r="T13" s="4" t="s">
        <v>34</v>
      </c>
      <c r="U13" s="4">
        <v>225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62</v>
      </c>
      <c r="E14" s="4" t="s">
        <v>63</v>
      </c>
      <c r="F14" s="6">
        <v>44931</v>
      </c>
      <c r="G14" s="6">
        <v>44932</v>
      </c>
      <c r="H14" s="4">
        <v>1</v>
      </c>
      <c r="I14" s="4">
        <v>1</v>
      </c>
      <c r="J14" s="4">
        <v>1</v>
      </c>
      <c r="K14" s="4" t="s">
        <v>30</v>
      </c>
      <c r="L14" s="4">
        <v>60</v>
      </c>
      <c r="M14" s="4">
        <v>60</v>
      </c>
      <c r="N14" s="4" t="s">
        <v>100</v>
      </c>
      <c r="O14" s="4" t="s">
        <v>81</v>
      </c>
      <c r="P14" s="4" t="s">
        <v>33</v>
      </c>
      <c r="Q14" s="4">
        <v>0</v>
      </c>
      <c r="R14" s="7">
        <v>44929</v>
      </c>
      <c r="S14" s="6">
        <v>44935</v>
      </c>
      <c r="T14" s="4" t="s">
        <v>34</v>
      </c>
      <c r="U14" s="4">
        <v>60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44931</v>
      </c>
      <c r="G15" s="6">
        <v>44932</v>
      </c>
      <c r="H15" s="4">
        <v>1</v>
      </c>
      <c r="I15" s="4">
        <v>1</v>
      </c>
      <c r="J15" s="4">
        <v>1</v>
      </c>
      <c r="K15" s="4" t="s">
        <v>30</v>
      </c>
      <c r="L15" s="4">
        <v>141</v>
      </c>
      <c r="M15" s="4">
        <v>141</v>
      </c>
      <c r="N15" s="4" t="s">
        <v>106</v>
      </c>
      <c r="O15" s="4" t="s">
        <v>81</v>
      </c>
      <c r="P15" s="4" t="s">
        <v>33</v>
      </c>
      <c r="Q15" s="4">
        <v>0</v>
      </c>
      <c r="R15" s="7">
        <v>44930</v>
      </c>
      <c r="S15" s="6">
        <v>44935</v>
      </c>
      <c r="T15" s="4" t="s">
        <v>34</v>
      </c>
      <c r="U15" s="4">
        <v>141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44931</v>
      </c>
      <c r="G16" s="6">
        <v>44932</v>
      </c>
      <c r="H16" s="4">
        <v>1</v>
      </c>
      <c r="I16" s="4">
        <v>1</v>
      </c>
      <c r="J16" s="4">
        <v>1</v>
      </c>
      <c r="K16" s="4" t="s">
        <v>30</v>
      </c>
      <c r="L16" s="4">
        <v>71</v>
      </c>
      <c r="M16" s="4">
        <v>71</v>
      </c>
      <c r="N16" s="4" t="s">
        <v>112</v>
      </c>
      <c r="O16" s="4" t="s">
        <v>81</v>
      </c>
      <c r="P16" s="4" t="s">
        <v>33</v>
      </c>
      <c r="Q16" s="4">
        <v>0</v>
      </c>
      <c r="R16" s="7">
        <v>44930</v>
      </c>
      <c r="S16" s="6">
        <v>44935</v>
      </c>
      <c r="T16" s="4" t="s">
        <v>34</v>
      </c>
      <c r="U16" s="4">
        <v>71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44931</v>
      </c>
      <c r="G17" s="6">
        <v>44932</v>
      </c>
      <c r="H17" s="4">
        <v>1</v>
      </c>
      <c r="I17" s="4">
        <v>1</v>
      </c>
      <c r="J17" s="4">
        <v>1</v>
      </c>
      <c r="K17" s="4" t="s">
        <v>30</v>
      </c>
      <c r="L17" s="4">
        <v>46</v>
      </c>
      <c r="M17" s="4">
        <v>46</v>
      </c>
      <c r="N17" s="4" t="s">
        <v>118</v>
      </c>
      <c r="O17" s="4" t="s">
        <v>81</v>
      </c>
      <c r="P17" s="4" t="s">
        <v>33</v>
      </c>
      <c r="Q17" s="4">
        <v>0</v>
      </c>
      <c r="R17" s="7">
        <v>44930</v>
      </c>
      <c r="S17" s="6">
        <v>44935</v>
      </c>
      <c r="T17" s="4" t="s">
        <v>34</v>
      </c>
      <c r="U17" s="4">
        <v>46</v>
      </c>
      <c r="V17" s="4">
        <v>0</v>
      </c>
      <c r="W17" s="4">
        <v>0</v>
      </c>
      <c r="X17" s="4" t="s">
        <v>119</v>
      </c>
      <c r="Y17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2" sqref="A22:D25"/>
    </sheetView>
  </sheetViews>
  <sheetFormatPr defaultColWidth="10" defaultRowHeight="14.4"/>
  <cols>
    <col min="1" max="1" width="12.8888888888889" style="4"/>
    <col min="2" max="2" width="11.8888888888889" style="4"/>
    <col min="3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18753661502</v>
      </c>
      <c r="B2" s="6">
        <v>44929</v>
      </c>
      <c r="C2" s="6">
        <v>44931</v>
      </c>
      <c r="D2" s="4">
        <v>204</v>
      </c>
      <c r="E2" s="4" t="str">
        <f>VLOOKUP(A2,HOP!A:L,12,0)</f>
        <v>204.00</v>
      </c>
      <c r="F2" s="4" t="str">
        <f>VLOOKUP(A2,HOP!A:C,3,0)</f>
        <v>2655378</v>
      </c>
      <c r="G2" s="4">
        <f>D2-E2</f>
        <v>0</v>
      </c>
      <c r="H2" s="4" t="str">
        <f>$H$1&amp;F2</f>
        <v>，2655378</v>
      </c>
      <c r="I2" s="4" t="str">
        <f>VLOOKUP(A2,HOP!A:U,21,0)</f>
        <v>直连</v>
      </c>
    </row>
    <row r="3" s="4" customFormat="1" spans="1:9">
      <c r="A3" s="5">
        <v>21501289329</v>
      </c>
      <c r="B3" s="6">
        <v>44925</v>
      </c>
      <c r="C3" s="6">
        <v>44931</v>
      </c>
      <c r="D3" s="4">
        <v>594</v>
      </c>
      <c r="E3" s="4" t="str">
        <f>VLOOKUP(A3,HOP!A:L,12,0)</f>
        <v>594.00</v>
      </c>
      <c r="F3" s="4" t="str">
        <f>VLOOKUP(A3,HOP!A:C,3,0)</f>
        <v>2751269</v>
      </c>
      <c r="G3" s="4">
        <f t="shared" ref="G3:G17" si="0">D3-E3</f>
        <v>0</v>
      </c>
      <c r="H3" s="4" t="str">
        <f t="shared" ref="H3:H17" si="1">$H$1&amp;F3</f>
        <v>，2751269</v>
      </c>
      <c r="I3" s="4" t="str">
        <f>VLOOKUP(A3,HOP!A:U,21,0)</f>
        <v>直连</v>
      </c>
    </row>
    <row r="4" s="4" customFormat="1" spans="1:9">
      <c r="A4" s="5">
        <v>999222030642428</v>
      </c>
      <c r="B4" s="6">
        <v>44929</v>
      </c>
      <c r="C4" s="6">
        <v>44931</v>
      </c>
      <c r="D4" s="4">
        <v>264</v>
      </c>
      <c r="E4" s="4" t="str">
        <f>VLOOKUP(A4,HOP!A:L,12,0)</f>
        <v>264.00</v>
      </c>
      <c r="F4" s="4" t="str">
        <f>VLOOKUP(A4,HOP!A:C,3,0)</f>
        <v>2910842</v>
      </c>
      <c r="G4" s="4">
        <f t="shared" si="0"/>
        <v>0</v>
      </c>
      <c r="H4" s="4" t="str">
        <f t="shared" si="1"/>
        <v>，2910842</v>
      </c>
      <c r="I4" s="4" t="str">
        <f>VLOOKUP(A4,HOP!A:U,21,0)</f>
        <v>直连</v>
      </c>
    </row>
    <row r="5" s="4" customFormat="1" spans="1:9">
      <c r="A5" s="5">
        <v>999222051457196</v>
      </c>
      <c r="B5" s="6">
        <v>44929</v>
      </c>
      <c r="C5" s="6">
        <v>44931</v>
      </c>
      <c r="D5" s="4">
        <v>166</v>
      </c>
      <c r="E5" s="4" t="str">
        <f>VLOOKUP(A5,HOP!A:L,12,0)</f>
        <v>166.00</v>
      </c>
      <c r="F5" s="4" t="str">
        <f>VLOOKUP(A5,HOP!A:C,3,0)</f>
        <v>2914268</v>
      </c>
      <c r="G5" s="4">
        <f t="shared" si="0"/>
        <v>0</v>
      </c>
      <c r="H5" s="4" t="str">
        <f t="shared" si="1"/>
        <v>，2914268</v>
      </c>
      <c r="I5" s="4" t="str">
        <f>VLOOKUP(A5,HOP!A:U,21,0)</f>
        <v>直采</v>
      </c>
    </row>
    <row r="6" s="4" customFormat="1" spans="1:9">
      <c r="A6" s="5">
        <v>999222070895221</v>
      </c>
      <c r="B6" s="6">
        <v>44930</v>
      </c>
      <c r="C6" s="6">
        <v>44931</v>
      </c>
      <c r="D6" s="4">
        <v>90</v>
      </c>
      <c r="E6" s="4" t="str">
        <f>VLOOKUP(A6,HOP!A:L,12,0)</f>
        <v>90.00</v>
      </c>
      <c r="F6" s="4" t="str">
        <f>VLOOKUP(A6,HOP!A:C,3,0)</f>
        <v>2918394</v>
      </c>
      <c r="G6" s="4">
        <f t="shared" si="0"/>
        <v>0</v>
      </c>
      <c r="H6" s="4" t="str">
        <f t="shared" si="1"/>
        <v>，2918394</v>
      </c>
      <c r="I6" s="4" t="str">
        <f>VLOOKUP(A6,HOP!A:U,21,0)</f>
        <v>直连</v>
      </c>
    </row>
    <row r="7" s="4" customFormat="1" spans="1:9">
      <c r="A7" s="5">
        <v>999222071574421</v>
      </c>
      <c r="B7" s="6">
        <v>44930</v>
      </c>
      <c r="C7" s="6">
        <v>44931</v>
      </c>
      <c r="D7" s="4">
        <v>108</v>
      </c>
      <c r="E7" s="4" t="str">
        <f>VLOOKUP(A7,HOP!A:L,12,0)</f>
        <v>108.00</v>
      </c>
      <c r="F7" s="4" t="str">
        <f>VLOOKUP(A7,HOP!A:C,3,0)</f>
        <v>2918697</v>
      </c>
      <c r="G7" s="4">
        <f t="shared" si="0"/>
        <v>0</v>
      </c>
      <c r="H7" s="4" t="str">
        <f t="shared" si="1"/>
        <v>，2918697</v>
      </c>
      <c r="I7" s="4" t="str">
        <f>VLOOKUP(A7,HOP!A:U,21,0)</f>
        <v>直采</v>
      </c>
    </row>
    <row r="8" s="4" customFormat="1" spans="1:9">
      <c r="A8" s="5">
        <v>999222079848051</v>
      </c>
      <c r="B8" s="6">
        <v>44930</v>
      </c>
      <c r="C8" s="6">
        <v>44931</v>
      </c>
      <c r="D8" s="4">
        <v>130</v>
      </c>
      <c r="E8" s="4" t="str">
        <f>VLOOKUP(A8,HOP!A:L,12,0)</f>
        <v>130.00</v>
      </c>
      <c r="F8" s="4" t="str">
        <f>VLOOKUP(A8,HOP!A:C,3,0)</f>
        <v>2920898</v>
      </c>
      <c r="G8" s="4">
        <f t="shared" si="0"/>
        <v>0</v>
      </c>
      <c r="H8" s="4" t="str">
        <f t="shared" si="1"/>
        <v>，2920898</v>
      </c>
      <c r="I8" s="4" t="str">
        <f>VLOOKUP(A8,HOP!A:U,21,0)</f>
        <v>直连</v>
      </c>
    </row>
    <row r="9" s="4" customFormat="1" spans="1:9">
      <c r="A9" s="5">
        <v>999222080844287</v>
      </c>
      <c r="B9" s="6">
        <v>44930</v>
      </c>
      <c r="C9" s="6">
        <v>44931</v>
      </c>
      <c r="D9" s="4">
        <v>36</v>
      </c>
      <c r="E9" s="4" t="str">
        <f>VLOOKUP(A9,HOP!A:L,12,0)</f>
        <v>36.00</v>
      </c>
      <c r="F9" s="4" t="str">
        <f>VLOOKUP(A9,HOP!A:C,3,0)</f>
        <v>2921222</v>
      </c>
      <c r="G9" s="4">
        <f t="shared" si="0"/>
        <v>0</v>
      </c>
      <c r="H9" s="4" t="str">
        <f t="shared" si="1"/>
        <v>，2921222</v>
      </c>
      <c r="I9" s="4" t="str">
        <f>VLOOKUP(A9,HOP!A:U,21,0)</f>
        <v>直连</v>
      </c>
    </row>
    <row r="10" s="4" customFormat="1" spans="1:9">
      <c r="A10" s="5">
        <v>21456478217</v>
      </c>
      <c r="B10" s="6">
        <v>44924</v>
      </c>
      <c r="C10" s="6">
        <v>44932</v>
      </c>
      <c r="D10" s="4">
        <v>524</v>
      </c>
      <c r="E10" s="4" t="str">
        <f>VLOOKUP(A10,HOP!A:L,12,0)</f>
        <v>524.00</v>
      </c>
      <c r="F10" s="4" t="str">
        <f>VLOOKUP(A10,HOP!A:C,3,0)</f>
        <v>2740655</v>
      </c>
      <c r="G10" s="4">
        <f t="shared" si="0"/>
        <v>0</v>
      </c>
      <c r="H10" s="4" t="str">
        <f t="shared" si="1"/>
        <v>，2740655</v>
      </c>
      <c r="I10" s="4" t="str">
        <f>VLOOKUP(A10,HOP!A:U,21,0)</f>
        <v>直连</v>
      </c>
    </row>
    <row r="11" s="4" customFormat="1" spans="1:9">
      <c r="A11" s="5">
        <v>21597434376</v>
      </c>
      <c r="B11" s="6">
        <v>44930</v>
      </c>
      <c r="C11" s="6">
        <v>44932</v>
      </c>
      <c r="D11" s="4">
        <v>284</v>
      </c>
      <c r="E11" s="4" t="str">
        <f>VLOOKUP(A11,HOP!A:L,12,0)</f>
        <v>284.00</v>
      </c>
      <c r="F11" s="4" t="str">
        <f>VLOOKUP(A11,HOP!A:C,3,0)</f>
        <v>2762345</v>
      </c>
      <c r="G11" s="4">
        <f t="shared" si="0"/>
        <v>0</v>
      </c>
      <c r="H11" s="4" t="str">
        <f t="shared" si="1"/>
        <v>，2762345</v>
      </c>
      <c r="I11" s="4" t="str">
        <f>VLOOKUP(A11,HOP!A:U,21,0)</f>
        <v>直采</v>
      </c>
    </row>
    <row r="12" s="4" customFormat="1" spans="1:9">
      <c r="A12" s="5">
        <v>21610787329</v>
      </c>
      <c r="B12" s="6">
        <v>44930</v>
      </c>
      <c r="C12" s="6">
        <v>44932</v>
      </c>
      <c r="D12" s="4">
        <v>280</v>
      </c>
      <c r="E12" s="4" t="str">
        <f>VLOOKUP(A12,HOP!A:L,12,0)</f>
        <v>280.00</v>
      </c>
      <c r="F12" s="4" t="str">
        <f>VLOOKUP(A12,HOP!A:C,3,0)</f>
        <v>2764751</v>
      </c>
      <c r="G12" s="4">
        <f t="shared" si="0"/>
        <v>0</v>
      </c>
      <c r="H12" s="4" t="str">
        <f t="shared" si="1"/>
        <v>，2764751</v>
      </c>
      <c r="I12" s="4" t="str">
        <f>VLOOKUP(A12,HOP!A:U,21,0)</f>
        <v>直采</v>
      </c>
    </row>
    <row r="13" s="4" customFormat="1" spans="1:9">
      <c r="A13" s="5">
        <v>21849201151</v>
      </c>
      <c r="B13" s="6">
        <v>44929</v>
      </c>
      <c r="C13" s="6">
        <v>44932</v>
      </c>
      <c r="D13" s="4">
        <v>225</v>
      </c>
      <c r="E13" s="4" t="str">
        <f>VLOOKUP(A13,HOP!A:L,12,0)</f>
        <v>225.00</v>
      </c>
      <c r="F13" s="4" t="str">
        <f>VLOOKUP(A13,HOP!A:C,3,0)</f>
        <v>2838176</v>
      </c>
      <c r="G13" s="4">
        <f t="shared" si="0"/>
        <v>0</v>
      </c>
      <c r="H13" s="4" t="str">
        <f t="shared" si="1"/>
        <v>，2838176</v>
      </c>
      <c r="I13" s="4" t="str">
        <f>VLOOKUP(A13,HOP!A:U,21,0)</f>
        <v>直采</v>
      </c>
    </row>
    <row r="14" s="4" customFormat="1" spans="1:9">
      <c r="A14" s="5">
        <v>999222073271643</v>
      </c>
      <c r="B14" s="6">
        <v>44931</v>
      </c>
      <c r="C14" s="6">
        <v>44932</v>
      </c>
      <c r="D14" s="4">
        <v>60</v>
      </c>
      <c r="E14" s="4" t="str">
        <f>VLOOKUP(A14,HOP!A:L,12,0)</f>
        <v>60.00</v>
      </c>
      <c r="F14" s="4" t="str">
        <f>VLOOKUP(A14,HOP!A:C,3,0)</f>
        <v>2919115</v>
      </c>
      <c r="G14" s="4">
        <f t="shared" si="0"/>
        <v>0</v>
      </c>
      <c r="H14" s="4" t="str">
        <f t="shared" si="1"/>
        <v>，2919115</v>
      </c>
      <c r="I14" s="4" t="str">
        <f>VLOOKUP(A14,HOP!A:U,21,0)</f>
        <v>直采</v>
      </c>
    </row>
    <row r="15" s="4" customFormat="1" spans="1:9">
      <c r="A15" s="5">
        <v>999222075607740</v>
      </c>
      <c r="B15" s="6">
        <v>44931</v>
      </c>
      <c r="C15" s="6">
        <v>44932</v>
      </c>
      <c r="D15" s="4">
        <v>141</v>
      </c>
      <c r="E15" s="4" t="str">
        <f>VLOOKUP(A15,HOP!A:L,12,0)</f>
        <v>141.00</v>
      </c>
      <c r="F15" s="4" t="str">
        <f>VLOOKUP(A15,HOP!A:C,3,0)</f>
        <v>2919794</v>
      </c>
      <c r="G15" s="4">
        <f t="shared" si="0"/>
        <v>0</v>
      </c>
      <c r="H15" s="4" t="str">
        <f t="shared" si="1"/>
        <v>，2919794</v>
      </c>
      <c r="I15" s="4" t="str">
        <f>VLOOKUP(A15,HOP!A:U,21,0)</f>
        <v>直连</v>
      </c>
    </row>
    <row r="16" s="4" customFormat="1" spans="1:9">
      <c r="A16" s="5">
        <v>999222076046645</v>
      </c>
      <c r="B16" s="6">
        <v>44931</v>
      </c>
      <c r="C16" s="6">
        <v>44932</v>
      </c>
      <c r="D16" s="4">
        <v>71</v>
      </c>
      <c r="E16" s="4" t="str">
        <f>VLOOKUP(A16,HOP!A:L,12,0)</f>
        <v>71.00</v>
      </c>
      <c r="F16" s="4" t="str">
        <f>VLOOKUP(A16,HOP!A:C,3,0)</f>
        <v>2920000</v>
      </c>
      <c r="G16" s="4">
        <f t="shared" si="0"/>
        <v>0</v>
      </c>
      <c r="H16" s="4" t="str">
        <f t="shared" si="1"/>
        <v>，2920000</v>
      </c>
      <c r="I16" s="4" t="str">
        <f>VLOOKUP(A16,HOP!A:U,21,0)</f>
        <v>直连</v>
      </c>
    </row>
    <row r="17" s="4" customFormat="1" spans="1:9">
      <c r="A17" s="5">
        <v>999222076502164</v>
      </c>
      <c r="B17" s="6">
        <v>44931</v>
      </c>
      <c r="C17" s="6">
        <v>44932</v>
      </c>
      <c r="D17" s="4">
        <v>46</v>
      </c>
      <c r="E17" s="4" t="str">
        <f>VLOOKUP(A17,HOP!A:L,12,0)</f>
        <v>46.00</v>
      </c>
      <c r="F17" s="4" t="str">
        <f>VLOOKUP(A17,HOP!A:C,3,0)</f>
        <v>2920229</v>
      </c>
      <c r="G17" s="4">
        <f t="shared" si="0"/>
        <v>0</v>
      </c>
      <c r="H17" s="4" t="str">
        <f t="shared" si="1"/>
        <v>，2920229</v>
      </c>
      <c r="I17" s="4" t="str">
        <f>VLOOKUP(A17,HOP!A:U,21,0)</f>
        <v>直连</v>
      </c>
    </row>
    <row r="19" spans="4:4">
      <c r="D19" s="4">
        <f>SUM(D2:D18)</f>
        <v>3223</v>
      </c>
    </row>
    <row r="22" spans="1:4">
      <c r="A22" s="4" t="s">
        <v>121</v>
      </c>
      <c r="C22" s="4">
        <v>1123</v>
      </c>
      <c r="D22" s="4">
        <v>8767.82</v>
      </c>
    </row>
    <row r="23" spans="1:4">
      <c r="A23" s="4" t="s">
        <v>122</v>
      </c>
      <c r="C23" s="4">
        <v>2100</v>
      </c>
      <c r="D23" s="4">
        <v>16395.75</v>
      </c>
    </row>
    <row r="24" spans="1:4">
      <c r="A24" s="4" t="s">
        <v>123</v>
      </c>
      <c r="C24" s="4">
        <f>SUM(C22:C23)</f>
        <v>3223</v>
      </c>
      <c r="D24" s="4">
        <f>SUM(D22:D23)</f>
        <v>25163.57</v>
      </c>
    </row>
    <row r="25" spans="1:1">
      <c r="A25" s="4" t="s">
        <v>124</v>
      </c>
    </row>
  </sheetData>
  <autoFilter ref="A1:XFD1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18753661502</v>
      </c>
      <c r="B2" s="1" t="s">
        <v>144</v>
      </c>
      <c r="C2" s="1" t="s">
        <v>145</v>
      </c>
      <c r="D2" s="1" t="s">
        <v>146</v>
      </c>
      <c r="E2" s="1" t="s">
        <v>147</v>
      </c>
      <c r="F2" s="1" t="s">
        <v>148</v>
      </c>
      <c r="G2" s="1" t="s">
        <v>149</v>
      </c>
      <c r="H2" s="1" t="s">
        <v>150</v>
      </c>
      <c r="I2" s="1" t="s">
        <v>151</v>
      </c>
      <c r="J2" s="1" t="s">
        <v>30</v>
      </c>
      <c r="K2" s="1" t="s">
        <v>152</v>
      </c>
      <c r="L2" s="1" t="s">
        <v>152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21456478217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150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170</v>
      </c>
      <c r="S3" s="1" t="s">
        <v>158</v>
      </c>
      <c r="T3" s="1" t="s">
        <v>159</v>
      </c>
      <c r="U3" s="1" t="s">
        <v>160</v>
      </c>
      <c r="V3" s="1" t="s">
        <v>171</v>
      </c>
    </row>
    <row r="4" s="1" customFormat="1" spans="1:22">
      <c r="A4" s="3">
        <v>21501289329</v>
      </c>
      <c r="B4" s="1" t="s">
        <v>172</v>
      </c>
      <c r="C4" s="1" t="s">
        <v>173</v>
      </c>
      <c r="D4" s="1" t="s">
        <v>174</v>
      </c>
      <c r="E4" s="1" t="s">
        <v>175</v>
      </c>
      <c r="F4" s="1" t="s">
        <v>176</v>
      </c>
      <c r="G4" s="1" t="s">
        <v>149</v>
      </c>
      <c r="H4" s="1" t="s">
        <v>150</v>
      </c>
      <c r="I4" s="1" t="s">
        <v>177</v>
      </c>
      <c r="J4" s="1" t="s">
        <v>30</v>
      </c>
      <c r="K4" s="1" t="s">
        <v>178</v>
      </c>
      <c r="L4" s="1" t="s">
        <v>178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179</v>
      </c>
      <c r="S4" s="1" t="s">
        <v>158</v>
      </c>
      <c r="T4" s="1" t="s">
        <v>159</v>
      </c>
      <c r="U4" s="1" t="s">
        <v>160</v>
      </c>
      <c r="V4" s="1" t="s">
        <v>171</v>
      </c>
    </row>
    <row r="5" s="1" customFormat="1" spans="1:22">
      <c r="A5" s="3">
        <v>999222076046645</v>
      </c>
      <c r="B5" s="1" t="s">
        <v>180</v>
      </c>
      <c r="C5" s="1" t="s">
        <v>181</v>
      </c>
      <c r="D5" s="1" t="s">
        <v>182</v>
      </c>
      <c r="E5" s="1" t="s">
        <v>183</v>
      </c>
      <c r="F5" s="1" t="s">
        <v>149</v>
      </c>
      <c r="G5" s="1" t="s">
        <v>167</v>
      </c>
      <c r="H5" s="1" t="s">
        <v>150</v>
      </c>
      <c r="I5" s="1" t="s">
        <v>184</v>
      </c>
      <c r="J5" s="1" t="s">
        <v>30</v>
      </c>
      <c r="K5" s="1" t="s">
        <v>185</v>
      </c>
      <c r="L5" s="1" t="s">
        <v>185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156</v>
      </c>
      <c r="R5" s="1" t="s">
        <v>186</v>
      </c>
      <c r="S5" s="1" t="s">
        <v>158</v>
      </c>
      <c r="T5" s="1" t="s">
        <v>159</v>
      </c>
      <c r="U5" s="1" t="s">
        <v>160</v>
      </c>
      <c r="V5" s="1" t="s">
        <v>187</v>
      </c>
    </row>
    <row r="6" s="1" customFormat="1" spans="1:22">
      <c r="A6" s="3">
        <v>999222051457196</v>
      </c>
      <c r="B6" s="1" t="s">
        <v>188</v>
      </c>
      <c r="C6" s="1" t="s">
        <v>189</v>
      </c>
      <c r="D6" s="1" t="s">
        <v>190</v>
      </c>
      <c r="E6" s="1" t="s">
        <v>191</v>
      </c>
      <c r="F6" s="1" t="s">
        <v>148</v>
      </c>
      <c r="G6" s="1" t="s">
        <v>149</v>
      </c>
      <c r="H6" s="1" t="s">
        <v>150</v>
      </c>
      <c r="I6" s="1" t="s">
        <v>192</v>
      </c>
      <c r="J6" s="1" t="s">
        <v>30</v>
      </c>
      <c r="K6" s="1" t="s">
        <v>193</v>
      </c>
      <c r="L6" s="1" t="s">
        <v>193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156</v>
      </c>
      <c r="R6" s="1" t="s">
        <v>194</v>
      </c>
      <c r="S6" s="1" t="s">
        <v>158</v>
      </c>
      <c r="T6" s="1" t="s">
        <v>159</v>
      </c>
      <c r="U6" s="1" t="s">
        <v>195</v>
      </c>
      <c r="V6" s="1" t="s">
        <v>196</v>
      </c>
    </row>
    <row r="7" s="1" customFormat="1" spans="1:22">
      <c r="A7" s="3">
        <v>999222070895221</v>
      </c>
      <c r="B7" s="1" t="s">
        <v>148</v>
      </c>
      <c r="C7" s="1" t="s">
        <v>197</v>
      </c>
      <c r="D7" s="1" t="s">
        <v>198</v>
      </c>
      <c r="E7" s="1" t="s">
        <v>199</v>
      </c>
      <c r="F7" s="1" t="s">
        <v>180</v>
      </c>
      <c r="G7" s="1" t="s">
        <v>149</v>
      </c>
      <c r="H7" s="1" t="s">
        <v>150</v>
      </c>
      <c r="I7" s="1" t="s">
        <v>200</v>
      </c>
      <c r="J7" s="1" t="s">
        <v>30</v>
      </c>
      <c r="K7" s="1" t="s">
        <v>201</v>
      </c>
      <c r="L7" s="1" t="s">
        <v>201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156</v>
      </c>
      <c r="R7" s="1" t="s">
        <v>202</v>
      </c>
      <c r="S7" s="1" t="s">
        <v>158</v>
      </c>
      <c r="T7" s="1" t="s">
        <v>159</v>
      </c>
      <c r="U7" s="1" t="s">
        <v>160</v>
      </c>
      <c r="V7" s="1" t="s">
        <v>203</v>
      </c>
    </row>
    <row r="8" s="1" customFormat="1" spans="1:22">
      <c r="A8" s="3">
        <v>999222075607740</v>
      </c>
      <c r="B8" s="1" t="s">
        <v>180</v>
      </c>
      <c r="C8" s="1" t="s">
        <v>204</v>
      </c>
      <c r="D8" s="1" t="s">
        <v>205</v>
      </c>
      <c r="E8" s="1" t="s">
        <v>206</v>
      </c>
      <c r="F8" s="1" t="s">
        <v>149</v>
      </c>
      <c r="G8" s="1" t="s">
        <v>167</v>
      </c>
      <c r="H8" s="1" t="s">
        <v>150</v>
      </c>
      <c r="I8" s="1" t="s">
        <v>207</v>
      </c>
      <c r="J8" s="1" t="s">
        <v>30</v>
      </c>
      <c r="K8" s="1" t="s">
        <v>208</v>
      </c>
      <c r="L8" s="1" t="s">
        <v>208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156</v>
      </c>
      <c r="R8" s="1" t="s">
        <v>209</v>
      </c>
      <c r="S8" s="1" t="s">
        <v>158</v>
      </c>
      <c r="T8" s="1" t="s">
        <v>159</v>
      </c>
      <c r="U8" s="1" t="s">
        <v>160</v>
      </c>
      <c r="V8" s="1" t="s">
        <v>210</v>
      </c>
    </row>
    <row r="9" s="1" customFormat="1" spans="1:22">
      <c r="A9" s="3">
        <v>999222071574421</v>
      </c>
      <c r="B9" s="1" t="s">
        <v>148</v>
      </c>
      <c r="C9" s="1" t="s">
        <v>211</v>
      </c>
      <c r="D9" s="1" t="s">
        <v>212</v>
      </c>
      <c r="E9" s="1" t="s">
        <v>213</v>
      </c>
      <c r="F9" s="1" t="s">
        <v>180</v>
      </c>
      <c r="G9" s="1" t="s">
        <v>149</v>
      </c>
      <c r="H9" s="1" t="s">
        <v>150</v>
      </c>
      <c r="I9" s="1" t="s">
        <v>214</v>
      </c>
      <c r="J9" s="1" t="s">
        <v>30</v>
      </c>
      <c r="K9" s="1" t="s">
        <v>215</v>
      </c>
      <c r="L9" s="1" t="s">
        <v>215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156</v>
      </c>
      <c r="R9" s="1" t="s">
        <v>216</v>
      </c>
      <c r="S9" s="1" t="s">
        <v>158</v>
      </c>
      <c r="T9" s="1" t="s">
        <v>159</v>
      </c>
      <c r="U9" s="1" t="s">
        <v>195</v>
      </c>
      <c r="V9" s="1" t="s">
        <v>196</v>
      </c>
    </row>
    <row r="10" s="1" customFormat="1" spans="1:22">
      <c r="A10" s="3">
        <v>999222079848051</v>
      </c>
      <c r="B10" s="1" t="s">
        <v>180</v>
      </c>
      <c r="C10" s="1" t="s">
        <v>217</v>
      </c>
      <c r="D10" s="1" t="s">
        <v>218</v>
      </c>
      <c r="E10" s="1" t="s">
        <v>219</v>
      </c>
      <c r="F10" s="1" t="s">
        <v>180</v>
      </c>
      <c r="G10" s="1" t="s">
        <v>149</v>
      </c>
      <c r="H10" s="1" t="s">
        <v>150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156</v>
      </c>
      <c r="R10" s="1" t="s">
        <v>222</v>
      </c>
      <c r="S10" s="1" t="s">
        <v>158</v>
      </c>
      <c r="T10" s="1" t="s">
        <v>159</v>
      </c>
      <c r="U10" s="1" t="s">
        <v>160</v>
      </c>
      <c r="V10" s="1" t="s">
        <v>171</v>
      </c>
    </row>
    <row r="11" s="1" customFormat="1" spans="1:22">
      <c r="A11" s="3">
        <v>21597434376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180</v>
      </c>
      <c r="G11" s="1" t="s">
        <v>167</v>
      </c>
      <c r="H11" s="1" t="s">
        <v>150</v>
      </c>
      <c r="I11" s="1" t="s">
        <v>227</v>
      </c>
      <c r="J11" s="1" t="s">
        <v>30</v>
      </c>
      <c r="K11" s="1" t="s">
        <v>228</v>
      </c>
      <c r="L11" s="1" t="s">
        <v>228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156</v>
      </c>
      <c r="R11" s="1" t="s">
        <v>229</v>
      </c>
      <c r="S11" s="1" t="s">
        <v>158</v>
      </c>
      <c r="T11" s="1" t="s">
        <v>159</v>
      </c>
      <c r="U11" s="1" t="s">
        <v>195</v>
      </c>
      <c r="V11" s="1" t="s">
        <v>171</v>
      </c>
    </row>
    <row r="12" s="1" customFormat="1" spans="1:22">
      <c r="A12" s="3">
        <v>21610787329</v>
      </c>
      <c r="B12" s="1" t="s">
        <v>230</v>
      </c>
      <c r="C12" s="1" t="s">
        <v>231</v>
      </c>
      <c r="D12" s="1" t="s">
        <v>225</v>
      </c>
      <c r="E12" s="1" t="s">
        <v>226</v>
      </c>
      <c r="F12" s="1" t="s">
        <v>180</v>
      </c>
      <c r="G12" s="1" t="s">
        <v>167</v>
      </c>
      <c r="H12" s="1" t="s">
        <v>150</v>
      </c>
      <c r="I12" s="1" t="s">
        <v>232</v>
      </c>
      <c r="J12" s="1" t="s">
        <v>30</v>
      </c>
      <c r="K12" s="1" t="s">
        <v>233</v>
      </c>
      <c r="L12" s="1" t="s">
        <v>233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156</v>
      </c>
      <c r="R12" s="1" t="s">
        <v>234</v>
      </c>
      <c r="S12" s="1" t="s">
        <v>158</v>
      </c>
      <c r="T12" s="1" t="s">
        <v>159</v>
      </c>
      <c r="U12" s="1" t="s">
        <v>195</v>
      </c>
      <c r="V12" s="1" t="s">
        <v>171</v>
      </c>
    </row>
    <row r="13" s="1" customFormat="1" spans="1:22">
      <c r="A13" s="3">
        <v>21849201151</v>
      </c>
      <c r="B13" s="1" t="s">
        <v>235</v>
      </c>
      <c r="C13" s="1" t="s">
        <v>236</v>
      </c>
      <c r="D13" s="1" t="s">
        <v>237</v>
      </c>
      <c r="E13" s="1" t="s">
        <v>238</v>
      </c>
      <c r="F13" s="1" t="s">
        <v>148</v>
      </c>
      <c r="G13" s="1" t="s">
        <v>167</v>
      </c>
      <c r="H13" s="1" t="s">
        <v>150</v>
      </c>
      <c r="I13" s="1" t="s">
        <v>239</v>
      </c>
      <c r="J13" s="1" t="s">
        <v>30</v>
      </c>
      <c r="K13" s="1" t="s">
        <v>240</v>
      </c>
      <c r="L13" s="1" t="s">
        <v>240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156</v>
      </c>
      <c r="R13" s="1" t="s">
        <v>241</v>
      </c>
      <c r="S13" s="1" t="s">
        <v>158</v>
      </c>
      <c r="T13" s="1" t="s">
        <v>159</v>
      </c>
      <c r="U13" s="1" t="s">
        <v>195</v>
      </c>
      <c r="V13" s="1" t="s">
        <v>171</v>
      </c>
    </row>
    <row r="14" s="1" customFormat="1" spans="1:22">
      <c r="A14" s="3">
        <v>999222076502164</v>
      </c>
      <c r="B14" s="1" t="s">
        <v>180</v>
      </c>
      <c r="C14" s="1" t="s">
        <v>242</v>
      </c>
      <c r="D14" s="1" t="s">
        <v>243</v>
      </c>
      <c r="E14" s="1" t="s">
        <v>244</v>
      </c>
      <c r="F14" s="1" t="s">
        <v>149</v>
      </c>
      <c r="G14" s="1" t="s">
        <v>167</v>
      </c>
      <c r="H14" s="1" t="s">
        <v>150</v>
      </c>
      <c r="I14" s="1" t="s">
        <v>245</v>
      </c>
      <c r="J14" s="1" t="s">
        <v>30</v>
      </c>
      <c r="K14" s="1" t="s">
        <v>246</v>
      </c>
      <c r="L14" s="1" t="s">
        <v>246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156</v>
      </c>
      <c r="R14" s="1" t="s">
        <v>247</v>
      </c>
      <c r="S14" s="1" t="s">
        <v>158</v>
      </c>
      <c r="T14" s="1" t="s">
        <v>159</v>
      </c>
      <c r="U14" s="1" t="s">
        <v>160</v>
      </c>
      <c r="V14" s="1" t="s">
        <v>248</v>
      </c>
    </row>
    <row r="15" s="1" customFormat="1" spans="1:22">
      <c r="A15" s="3">
        <v>999222030642428</v>
      </c>
      <c r="B15" s="1" t="s">
        <v>176</v>
      </c>
      <c r="C15" s="1" t="s">
        <v>249</v>
      </c>
      <c r="D15" s="1" t="s">
        <v>250</v>
      </c>
      <c r="E15" s="1" t="s">
        <v>251</v>
      </c>
      <c r="F15" s="1" t="s">
        <v>148</v>
      </c>
      <c r="G15" s="1" t="s">
        <v>149</v>
      </c>
      <c r="H15" s="1" t="s">
        <v>150</v>
      </c>
      <c r="I15" s="1" t="s">
        <v>252</v>
      </c>
      <c r="J15" s="1" t="s">
        <v>30</v>
      </c>
      <c r="K15" s="1" t="s">
        <v>253</v>
      </c>
      <c r="L15" s="1" t="s">
        <v>253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156</v>
      </c>
      <c r="R15" s="1" t="s">
        <v>254</v>
      </c>
      <c r="S15" s="1" t="s">
        <v>158</v>
      </c>
      <c r="T15" s="1" t="s">
        <v>159</v>
      </c>
      <c r="U15" s="1" t="s">
        <v>160</v>
      </c>
      <c r="V15" s="1" t="s">
        <v>210</v>
      </c>
    </row>
    <row r="16" s="1" customFormat="1" spans="1:22">
      <c r="A16" s="3">
        <v>999222080844287</v>
      </c>
      <c r="B16" s="1" t="s">
        <v>180</v>
      </c>
      <c r="C16" s="1" t="s">
        <v>255</v>
      </c>
      <c r="D16" s="1" t="s">
        <v>256</v>
      </c>
      <c r="E16" s="1" t="s">
        <v>257</v>
      </c>
      <c r="F16" s="1" t="s">
        <v>180</v>
      </c>
      <c r="G16" s="1" t="s">
        <v>149</v>
      </c>
      <c r="H16" s="1" t="s">
        <v>150</v>
      </c>
      <c r="I16" s="1" t="s">
        <v>258</v>
      </c>
      <c r="J16" s="1" t="s">
        <v>30</v>
      </c>
      <c r="K16" s="1" t="s">
        <v>259</v>
      </c>
      <c r="L16" s="1" t="s">
        <v>259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156</v>
      </c>
      <c r="R16" s="1" t="s">
        <v>260</v>
      </c>
      <c r="S16" s="1" t="s">
        <v>158</v>
      </c>
      <c r="T16" s="1" t="s">
        <v>159</v>
      </c>
      <c r="U16" s="1" t="s">
        <v>160</v>
      </c>
      <c r="V16" s="1" t="s">
        <v>248</v>
      </c>
    </row>
    <row r="17" s="1" customFormat="1" spans="1:22">
      <c r="A17" s="3">
        <v>999222073271643</v>
      </c>
      <c r="B17" s="1" t="s">
        <v>148</v>
      </c>
      <c r="C17" s="1" t="s">
        <v>261</v>
      </c>
      <c r="D17" s="1" t="s">
        <v>212</v>
      </c>
      <c r="E17" s="1" t="s">
        <v>262</v>
      </c>
      <c r="F17" s="1" t="s">
        <v>149</v>
      </c>
      <c r="G17" s="1" t="s">
        <v>167</v>
      </c>
      <c r="H17" s="1" t="s">
        <v>150</v>
      </c>
      <c r="I17" s="1" t="s">
        <v>263</v>
      </c>
      <c r="J17" s="1" t="s">
        <v>30</v>
      </c>
      <c r="K17" s="1" t="s">
        <v>264</v>
      </c>
      <c r="L17" s="1" t="s">
        <v>264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156</v>
      </c>
      <c r="R17" s="1" t="s">
        <v>265</v>
      </c>
      <c r="S17" s="1" t="s">
        <v>158</v>
      </c>
      <c r="T17" s="1" t="s">
        <v>159</v>
      </c>
      <c r="U17" s="1" t="s">
        <v>195</v>
      </c>
      <c r="V17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2023-01-09T00:54:00Z</dcterms:created>
  <dcterms:modified xsi:type="dcterms:W3CDTF">2023-01-09T01:32:40Z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75D9E83BCF7F4E9A956FD58BB0D9E643</vt:lpwstr>
  </property>
  <property fmtid="{D5CDD505-2E9C-101B-9397-08002B2CF9AE}" pid="3" name="KSOProductBuildVer">
    <vt:lpwstr>2052-11.1.0.13703</vt:lpwstr>
  </property>
</Properties>
</file>