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<sst xmlns="http://schemas.openxmlformats.org/spreadsheetml/2006/main" count="165" uniqueCount="107">
  <si>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</si>
  <si>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</si>
  <si>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</si>
  <si>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</si>
  <si>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</si>
  <si>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</si>
  <si>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</si>
  <si>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</si>
  <si>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</si>
  <si>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</si>
  <si>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</si>
  <si>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</si>
  <si>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</si>
  <si>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</si>
  <si>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</si>
  <si>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</si>
  <si>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</si>
  <si>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</si>
  <si>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</si>
  <si>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</si>
  <si>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</si>
  <si>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</si>
  <si>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</si>
  <si>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</si>
  <si>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</si>
  <si>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999221934167885	</t>
  </si>
  <si>
    <t>Ctrip</t>
  </si>
  <si>
    <t>正常</t>
  </si>
  <si>
    <t>[梅州]梅州白天鹅迎宾馆(100697959)</t>
  </si>
  <si>
    <t>商务城景双床房&lt;特惠专享&gt;&lt;双人入住&gt;&lt;日历房套餐高价值&gt;&lt;双早&gt;&lt;新酒店礼盒&gt;</t>
  </si>
  <si>
    <t>CNY</t>
  </si>
  <si>
    <t>王小侃</t>
  </si>
  <si>
    <t>CA363230111CNY</t>
  </si>
  <si>
    <t>未提现</t>
  </si>
  <si>
    <t>携程开票</t>
  </si>
  <si>
    <t xml:space="preserve">	</t>
  </si>
  <si>
    <t xml:space="preserve">999222001694026	</t>
  </si>
  <si>
    <t>[梅州]梅州麓湖山酒店(67856423)</t>
  </si>
  <si>
    <t>标准双床房&lt;双人入住&gt;&lt;升级特惠&gt;&lt;双早&gt;&lt;新高价值日历房套餐&gt;&lt;新酒店礼盒&gt;</t>
  </si>
  <si>
    <t>吴文婷</t>
  </si>
  <si>
    <t xml:space="preserve">1848771	</t>
  </si>
  <si>
    <t xml:space="preserve">999222003549934	</t>
  </si>
  <si>
    <t>[香港]奕居(The Upper House)(17083495)</t>
  </si>
  <si>
    <t>Studio 70 豪华房&lt;双人入住&gt;&lt;内宾&gt;&lt;预付&gt;&lt;无早&gt;</t>
  </si>
  <si>
    <t>KO/CHUN KIT</t>
  </si>
  <si>
    <t xml:space="preserve">2900910	</t>
  </si>
  <si>
    <t xml:space="preserve">999222005561914	</t>
  </si>
  <si>
    <t>商务江景双床房&lt;超值特惠&gt;&lt;双人入住&gt;&lt;日历房套餐高价值&gt;&lt;单早&gt;&lt;新酒店礼盒&gt;</t>
  </si>
  <si>
    <t>杨琴</t>
  </si>
  <si>
    <t xml:space="preserve">999222005896489	</t>
  </si>
  <si>
    <t>[梅州]梅州新飞腾艺术酒店(100914635)</t>
  </si>
  <si>
    <t>豪华主题大床房&lt;特惠专享&gt;&lt;双人入住&gt;&lt;无早&gt;</t>
  </si>
  <si>
    <t>廖国栋</t>
  </si>
  <si>
    <t xml:space="preserve">2902082	</t>
  </si>
  <si>
    <t>，</t>
  </si>
  <si>
    <t>999221934167885</t>
  </si>
  <si>
    <t>202212160819310020</t>
  </si>
  <si>
    <t>999222001694026</t>
  </si>
  <si>
    <t>202212252257530021</t>
  </si>
  <si>
    <t>999222005561914</t>
  </si>
  <si>
    <t>202212261801260034</t>
  </si>
  <si>
    <t>A230111094059481</t>
  </si>
  <si>
    <t>A230111094139481</t>
  </si>
  <si>
    <t>房集：i230111092631 892.5元</t>
  </si>
  <si>
    <t>CNY / HKD 当前参考汇率: 1.151181936</t>
  </si>
  <si>
    <t>总计： 4945.11 CNY/
5692.72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</si>
  <si>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</si>
  <si>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</si>
  <si>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</si>
  <si>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</si>
  <si>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</si>
  <si>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</si>
  <si>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</si>
  <si>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</si>
  <si>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</si>
  <si>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</si>
  <si>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</si>
  <si>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</si>
  <si>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</si>
  <si>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</si>
  <si>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</si>
  <si>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</si>
  <si>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</si>
  <si>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</si>
  <si>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</si>
  <si>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2022-12-26</t>
  </si>
  <si>
    <t>2902082</t>
  </si>
  <si>
    <t>梅州新飞腾艺术酒店</t>
  </si>
  <si>
    <t>2022-12-27</t>
  </si>
  <si>
    <t>退房日周结</t>
  </si>
  <si>
    <t>153.00</t>
  </si>
  <si>
    <t>RMB</t>
  </si>
  <si>
    <t>0</t>
  </si>
  <si>
    <t>0.00</t>
  </si>
  <si>
    <t>携程国内直连(DD)</t>
  </si>
  <si>
    <t>01.011249</t>
  </si>
  <si>
    <t>2022-12-26 19:16:12</t>
  </si>
  <si>
    <t>否</t>
  </si>
  <si>
    <t>汇智国际旅游发展有限公司</t>
  </si>
  <si>
    <t>直采</t>
  </si>
  <si>
    <t>中国</t>
  </si>
  <si>
    <t>2900910</t>
  </si>
  <si>
    <t>奕居</t>
  </si>
  <si>
    <t>KO CHUN KIT</t>
  </si>
  <si>
    <t>3899.61</t>
  </si>
  <si>
    <t>2022-12-26 09:56:07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</si>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</sst>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447675</xdr:colOff>
      <xdr:row>49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020300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44921</v>
      </c>
      <c r="G2" s="6">
        <v>44922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7">
        <v>44911</v>
      </c>
      <c r="S2" s="6">
        <v>44937</v>
      </c>
      <c r="T2" s="4" t="s">
        <v>34</v>
      </c>
      <c r="U2" s="4">
        <v>315</v>
      </c>
      <c r="V2" s="4">
        <v>0</v>
      </c>
      <c r="W2" s="4">
        <v>341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44921</v>
      </c>
      <c r="G3" s="6">
        <v>44922</v>
      </c>
      <c r="H3" s="4">
        <v>1</v>
      </c>
      <c r="I3" s="4">
        <v>1</v>
      </c>
      <c r="J3" s="4">
        <v>1</v>
      </c>
      <c r="K3" s="4" t="s">
        <v>30</v>
      </c>
      <c r="L3" s="4">
        <v>266</v>
      </c>
      <c r="M3" s="4">
        <v>266</v>
      </c>
      <c r="N3" s="4" t="s">
        <v>39</v>
      </c>
      <c r="O3" s="4" t="s">
        <v>32</v>
      </c>
      <c r="P3" s="4" t="s">
        <v>33</v>
      </c>
      <c r="Q3" s="4">
        <v>0</v>
      </c>
      <c r="R3" s="7">
        <v>44920</v>
      </c>
      <c r="S3" s="6">
        <v>44937</v>
      </c>
      <c r="T3" s="4" t="s">
        <v>34</v>
      </c>
      <c r="U3" s="4">
        <v>266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44921</v>
      </c>
      <c r="G4" s="6">
        <v>44922</v>
      </c>
      <c r="H4" s="4">
        <v>1</v>
      </c>
      <c r="I4" s="4">
        <v>1</v>
      </c>
      <c r="J4" s="4">
        <v>1</v>
      </c>
      <c r="K4" s="4" t="s">
        <v>30</v>
      </c>
      <c r="L4" s="4">
        <v>3899.61</v>
      </c>
      <c r="M4" s="4">
        <v>3899.61</v>
      </c>
      <c r="N4" s="4" t="s">
        <v>44</v>
      </c>
      <c r="O4" s="4" t="s">
        <v>32</v>
      </c>
      <c r="P4" s="4" t="s">
        <v>33</v>
      </c>
      <c r="Q4" s="4">
        <v>0</v>
      </c>
      <c r="R4" s="7">
        <v>44921</v>
      </c>
      <c r="S4" s="6">
        <v>44937</v>
      </c>
      <c r="T4" s="4" t="s">
        <v>34</v>
      </c>
      <c r="U4" s="4">
        <v>3899.61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47</v>
      </c>
      <c r="F5" s="6">
        <v>44921</v>
      </c>
      <c r="G5" s="6">
        <v>44922</v>
      </c>
      <c r="H5" s="4">
        <v>1</v>
      </c>
      <c r="I5" s="4">
        <v>1</v>
      </c>
      <c r="J5" s="4">
        <v>1</v>
      </c>
      <c r="K5" s="4" t="s">
        <v>30</v>
      </c>
      <c r="L5" s="4">
        <v>311.5</v>
      </c>
      <c r="M5" s="4">
        <v>311.5</v>
      </c>
      <c r="N5" s="4" t="s">
        <v>48</v>
      </c>
      <c r="O5" s="4" t="s">
        <v>32</v>
      </c>
      <c r="P5" s="4" t="s">
        <v>33</v>
      </c>
      <c r="Q5" s="4">
        <v>0</v>
      </c>
      <c r="R5" s="7">
        <v>44921</v>
      </c>
      <c r="S5" s="6">
        <v>44937</v>
      </c>
      <c r="T5" s="4" t="s">
        <v>34</v>
      </c>
      <c r="U5" s="4">
        <v>311.5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44921</v>
      </c>
      <c r="G6" s="6">
        <v>44922</v>
      </c>
      <c r="H6" s="4">
        <v>1</v>
      </c>
      <c r="I6" s="4">
        <v>1</v>
      </c>
      <c r="J6" s="4">
        <v>1</v>
      </c>
      <c r="K6" s="4" t="s">
        <v>30</v>
      </c>
      <c r="L6" s="4">
        <v>153</v>
      </c>
      <c r="M6" s="4">
        <v>153</v>
      </c>
      <c r="N6" s="4" t="s">
        <v>52</v>
      </c>
      <c r="O6" s="4" t="s">
        <v>32</v>
      </c>
      <c r="P6" s="4" t="s">
        <v>33</v>
      </c>
      <c r="Q6" s="4">
        <v>0</v>
      </c>
      <c r="R6" s="7">
        <v>44921</v>
      </c>
      <c r="S6" s="6">
        <v>44937</v>
      </c>
      <c r="T6" s="4" t="s">
        <v>34</v>
      </c>
      <c r="U6" s="4">
        <v>153</v>
      </c>
      <c r="V6" s="4">
        <v>0</v>
      </c>
      <c r="W6" s="4">
        <v>0</v>
      </c>
      <c r="X6" s="4" t="s">
        <v>53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16" sqref="G16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10">
      <c r="A2" s="8" t="s">
        <v>55</v>
      </c>
      <c r="B2" s="6">
        <v>44921</v>
      </c>
      <c r="C2" s="6">
        <v>44922</v>
      </c>
      <c r="D2" s="4">
        <v>315</v>
      </c>
      <c r="E2" s="4">
        <v>315</v>
      </c>
      <c r="F2" s="9" t="s">
        <v>56</v>
      </c>
      <c r="G2" s="4">
        <f>D2-E2</f>
        <v>0</v>
      </c>
      <c r="H2" s="4" t="str">
        <f>$H$1&amp;F2</f>
        <v>，202212160819310020</v>
      </c>
      <c r="I2" s="4" t="e">
        <f>VLOOKUP(A2,HOP!A:U,21,0)</f>
        <v>#N/A</v>
      </c>
      <c r="J2" s="4">
        <v>12.16</v>
      </c>
    </row>
    <row r="3" s="4" customFormat="1" spans="1:10">
      <c r="A3" s="8" t="s">
        <v>57</v>
      </c>
      <c r="B3" s="6">
        <v>44921</v>
      </c>
      <c r="C3" s="6">
        <v>44922</v>
      </c>
      <c r="D3" s="4">
        <v>266</v>
      </c>
      <c r="E3" s="4">
        <v>266</v>
      </c>
      <c r="F3" s="9" t="s">
        <v>58</v>
      </c>
      <c r="G3" s="4">
        <f>D3-E3</f>
        <v>0</v>
      </c>
      <c r="H3" s="4" t="str">
        <f>$H$1&amp;F3</f>
        <v>，202212252257530021</v>
      </c>
      <c r="I3" s="4" t="e">
        <f>VLOOKUP(A3,HOP!A:U,21,0)</f>
        <v>#N/A</v>
      </c>
      <c r="J3" s="4">
        <v>12.25</v>
      </c>
    </row>
    <row r="4" s="4" customFormat="1" spans="1:9">
      <c r="A4" s="5">
        <v>999222003549934</v>
      </c>
      <c r="B4" s="6">
        <v>44921</v>
      </c>
      <c r="C4" s="6">
        <v>44922</v>
      </c>
      <c r="D4" s="4">
        <v>3899.61</v>
      </c>
      <c r="E4" s="4" t="str">
        <f>VLOOKUP(A4,HOP!A:L,12,0)</f>
        <v>3899.61</v>
      </c>
      <c r="F4" s="4" t="str">
        <f>VLOOKUP(A4,HOP!A:C,3,0)</f>
        <v>2900910</v>
      </c>
      <c r="G4" s="4">
        <f>D4-E4</f>
        <v>0</v>
      </c>
      <c r="H4" s="4" t="str">
        <f>$H$1&amp;F4</f>
        <v>，2900910</v>
      </c>
      <c r="I4" s="4" t="str">
        <f>VLOOKUP(A4,HOP!A:U,21,0)</f>
        <v>直连</v>
      </c>
    </row>
    <row r="5" s="4" customFormat="1" spans="1:10">
      <c r="A5" s="8" t="s">
        <v>59</v>
      </c>
      <c r="B5" s="6">
        <v>44921</v>
      </c>
      <c r="C5" s="6">
        <v>44922</v>
      </c>
      <c r="D5" s="4">
        <v>311.5</v>
      </c>
      <c r="E5" s="4">
        <v>311.5</v>
      </c>
      <c r="F5" s="9" t="s">
        <v>60</v>
      </c>
      <c r="G5" s="4">
        <f>D5-E5</f>
        <v>0</v>
      </c>
      <c r="H5" s="4" t="str">
        <f>$H$1&amp;F5</f>
        <v>，202212261801260034</v>
      </c>
      <c r="I5" s="4" t="e">
        <f>VLOOKUP(A5,HOP!A:U,21,0)</f>
        <v>#N/A</v>
      </c>
      <c r="J5" s="4">
        <v>12.26</v>
      </c>
    </row>
    <row r="6" s="4" customFormat="1" spans="1:9">
      <c r="A6" s="5">
        <v>999222005896489</v>
      </c>
      <c r="B6" s="6">
        <v>44921</v>
      </c>
      <c r="C6" s="6">
        <v>44922</v>
      </c>
      <c r="D6" s="4">
        <v>153</v>
      </c>
      <c r="E6" s="4" t="str">
        <f>VLOOKUP(A6,HOP!A:L,12,0)</f>
        <v>153.00</v>
      </c>
      <c r="F6" s="4" t="str">
        <f>VLOOKUP(A6,HOP!A:C,3,0)</f>
        <v>2902082</v>
      </c>
      <c r="G6" s="4">
        <f>D6-E6</f>
        <v>0</v>
      </c>
      <c r="H6" s="4" t="str">
        <f>$H$1&amp;F6</f>
        <v>，2902082</v>
      </c>
      <c r="I6" s="4" t="str">
        <f>VLOOKUP(A6,HOP!A:U,21,0)</f>
        <v>直采</v>
      </c>
    </row>
    <row r="8" spans="4:4">
      <c r="D8" s="4">
        <f>SUM(D2:D7)</f>
        <v>4945.11</v>
      </c>
    </row>
    <row r="12" spans="1:4">
      <c r="A12" s="4" t="s">
        <v>61</v>
      </c>
      <c r="C12" s="4">
        <v>153</v>
      </c>
      <c r="D12" s="4">
        <v>176.13</v>
      </c>
    </row>
    <row r="13" spans="1:4">
      <c r="A13" s="4" t="s">
        <v>62</v>
      </c>
      <c r="C13" s="4">
        <v>3899.61</v>
      </c>
      <c r="D13" s="4">
        <v>4489.16</v>
      </c>
    </row>
    <row r="14" spans="1:4">
      <c r="A14" s="4" t="s">
        <v>63</v>
      </c>
      <c r="C14" s="4">
        <v>892.5</v>
      </c>
      <c r="D14" s="4">
        <v>1027.43</v>
      </c>
    </row>
    <row r="15" spans="1:4">
      <c r="A15" s="4" t="s">
        <v>64</v>
      </c>
      <c r="C15" s="4">
        <f>SUM(C12:C14)</f>
        <v>4945.11</v>
      </c>
      <c r="D15" s="4">
        <f>SUM(D12:D14)</f>
        <v>5692.72</v>
      </c>
    </row>
    <row r="16" spans="1:1">
      <c r="A16" s="4" t="s">
        <v>65</v>
      </c>
    </row>
  </sheetData>
  <autoFilter ref="A1:XFD8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999222005896489</v>
      </c>
      <c r="B2" s="1" t="s">
        <v>85</v>
      </c>
      <c r="C2" s="1" t="s">
        <v>86</v>
      </c>
      <c r="D2" s="1" t="s">
        <v>87</v>
      </c>
      <c r="E2" s="1" t="s">
        <v>52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999222003549934</v>
      </c>
      <c r="B3" s="1" t="s">
        <v>85</v>
      </c>
      <c r="C3" s="1" t="s">
        <v>101</v>
      </c>
      <c r="D3" s="1" t="s">
        <v>102</v>
      </c>
      <c r="E3" s="1" t="s">
        <v>103</v>
      </c>
      <c r="F3" s="1" t="s">
        <v>85</v>
      </c>
      <c r="G3" s="1" t="s">
        <v>88</v>
      </c>
      <c r="H3" s="1" t="s">
        <v>89</v>
      </c>
      <c r="I3" s="1" t="s">
        <v>104</v>
      </c>
      <c r="J3" s="1" t="s">
        <v>91</v>
      </c>
      <c r="K3" s="1" t="s">
        <v>104</v>
      </c>
      <c r="L3" s="1" t="s">
        <v>104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105</v>
      </c>
      <c r="S3" s="1" t="s">
        <v>97</v>
      </c>
      <c r="T3" s="1" t="s">
        <v>98</v>
      </c>
      <c r="U3" s="1" t="s">
        <v>106</v>
      </c>
      <c r="V3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2023-01-11T01:12:04Z</dcterms:created>
  <dcterms:modified xsi:type="dcterms:W3CDTF">2023-01-11T01:42:44Z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B5A9F59FC21F4F7BB6893CD4078ABC74</vt:lpwstr>
  </property>
  <property fmtid="{D5CDD505-2E9C-101B-9397-08002B2CF9AE}" pid="3" name="KSOProductBuildVer">
    <vt:lpwstr>2052-11.1.0.12980</vt:lpwstr>
  </property>
</Properties>
</file>