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<sst xmlns="http://schemas.openxmlformats.org/spreadsheetml/2006/main" count="205" uniqueCount="104">
  <si>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</si>
  <si>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</si>
  <si>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</si>
  <si>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</si>
  <si>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</si>
  <si>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</si>
  <si>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</si>
  <si>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</si>
  <si>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</si>
  <si>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</si>
  <si>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</si>
  <si>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</si>
  <si>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</si>
  <si>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</si>
  <si>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</si>
  <si>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</si>
  <si>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</si>
  <si>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</si>
  <si>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</si>
  <si>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</si>
  <si>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</si>
  <si>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</si>
  <si>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</si>
  <si>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</si>
  <si>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</si>
  <si>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999221934960284	</t>
  </si>
  <si>
    <t>Ctrip</t>
  </si>
  <si>
    <t>正常</t>
  </si>
  <si>
    <t>[台北]城市商旅(台北南东馆)(City Suites Taipei Nandong)(80941404)</t>
  </si>
  <si>
    <t>精致大床房&lt;至多8间&gt;&lt;2人入住&gt;</t>
  </si>
  <si>
    <t>CNY</t>
  </si>
  <si>
    <t>choo/chloe,choo/chloe</t>
  </si>
  <si>
    <t>CA13744230111CNY</t>
  </si>
  <si>
    <t>未提现</t>
  </si>
  <si>
    <t>携程开票</t>
  </si>
  <si>
    <t xml:space="preserve">2878203	</t>
  </si>
  <si>
    <t xml:space="preserve">	</t>
  </si>
  <si>
    <t xml:space="preserve">999221998897127	</t>
  </si>
  <si>
    <t>[昆明]昆明驼峰客栈(68612583)</t>
  </si>
  <si>
    <t>驼峰双床房&lt;至多8间&gt;&lt;2人入住&gt;&lt;早餐&gt;</t>
  </si>
  <si>
    <t>马润鹏</t>
  </si>
  <si>
    <t xml:space="preserve">2899537	</t>
  </si>
  <si>
    <t>取消</t>
  </si>
  <si>
    <t xml:space="preserve">999222002659909	</t>
  </si>
  <si>
    <t>[广州]维也纳酒店(广州南站高铁站店)(68323495)</t>
  </si>
  <si>
    <t>标准大床房&lt;2人入住&gt;</t>
  </si>
  <si>
    <t>郑家慧</t>
  </si>
  <si>
    <t xml:space="preserve">2900661	</t>
  </si>
  <si>
    <t xml:space="preserve">104917436284	</t>
  </si>
  <si>
    <t xml:space="preserve">999222005123030	</t>
  </si>
  <si>
    <t>张炜</t>
  </si>
  <si>
    <t xml:space="preserve">2901599	</t>
  </si>
  <si>
    <t xml:space="preserve">104918209334	</t>
  </si>
  <si>
    <t xml:space="preserve">999222008598162	</t>
  </si>
  <si>
    <t>驼峰家庭房&lt;至多8间&gt;&lt;2人入住&gt;&lt;早餐&gt;</t>
  </si>
  <si>
    <t>刘生</t>
  </si>
  <si>
    <t xml:space="preserve">2902586	</t>
  </si>
  <si>
    <t>，</t>
  </si>
  <si>
    <t>5249 CNY</t>
  </si>
  <si>
    <t>A230111091917481</t>
  </si>
  <si>
    <t>总计：5249元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</si>
  <si>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</si>
  <si>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</si>
  <si>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</si>
  <si>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</si>
  <si>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</si>
  <si>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</si>
  <si>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</si>
  <si>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</si>
  <si>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</si>
  <si>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</si>
  <si>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</si>
  <si>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</si>
  <si>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</si>
  <si>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</si>
  <si>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</si>
  <si>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</si>
  <si>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</si>
  <si>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</si>
  <si>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</si>
  <si>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2022-12-26</t>
  </si>
  <si>
    <t>2902586</t>
  </si>
  <si>
    <t>昆明驼峰客栈</t>
  </si>
  <si>
    <t>2022-12-27</t>
  </si>
  <si>
    <t>退房日月结</t>
  </si>
  <si>
    <t>293.00</t>
  </si>
  <si>
    <t>RMB</t>
  </si>
  <si>
    <t>0.00</t>
  </si>
  <si>
    <t>-293</t>
  </si>
  <si>
    <t>携程汇登国内直连</t>
  </si>
  <si>
    <t>01.011264</t>
  </si>
  <si>
    <t>2022-12-26 22:45:44</t>
  </si>
  <si>
    <t>否</t>
  </si>
  <si>
    <t>广州汇登信息科技有限公司</t>
  </si>
  <si>
    <t>直连</t>
  </si>
  <si>
    <t>中国</t>
  </si>
  <si>
    <t>2022-12-16</t>
  </si>
  <si>
    <t>2878203</t>
  </si>
  <si>
    <t>城市商旅(台北南东馆)</t>
  </si>
  <si>
    <t>choo chloe,choo chloe</t>
  </si>
  <si>
    <t>2022-12-22</t>
  </si>
  <si>
    <t>5249.00</t>
  </si>
  <si>
    <t>0</t>
  </si>
  <si>
    <t>2022-12-16 11:39:02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</si>
</sst>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44917</v>
      </c>
      <c r="G2" s="6">
        <v>44922</v>
      </c>
      <c r="H2" s="4">
        <v>1</v>
      </c>
      <c r="I2" s="4">
        <v>5</v>
      </c>
      <c r="J2" s="4">
        <v>5</v>
      </c>
      <c r="K2" s="4" t="s">
        <v>30</v>
      </c>
      <c r="L2" s="4">
        <v>5249</v>
      </c>
      <c r="M2" s="4">
        <v>5249</v>
      </c>
      <c r="N2" s="4" t="s">
        <v>31</v>
      </c>
      <c r="O2" s="4" t="s">
        <v>32</v>
      </c>
      <c r="P2" s="4" t="s">
        <v>33</v>
      </c>
      <c r="Q2" s="4">
        <v>0</v>
      </c>
      <c r="R2" s="7">
        <v>44911</v>
      </c>
      <c r="S2" s="6">
        <v>44937</v>
      </c>
      <c r="T2" s="4" t="s">
        <v>34</v>
      </c>
      <c r="U2" s="4">
        <v>5249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44921</v>
      </c>
      <c r="G3" s="6">
        <v>44922</v>
      </c>
      <c r="H3" s="4">
        <v>1</v>
      </c>
      <c r="I3" s="4">
        <v>1</v>
      </c>
      <c r="J3" s="4">
        <v>1</v>
      </c>
      <c r="K3" s="4" t="s">
        <v>30</v>
      </c>
      <c r="L3" s="4">
        <v>277</v>
      </c>
      <c r="M3" s="4">
        <v>277</v>
      </c>
      <c r="N3" s="4" t="s">
        <v>40</v>
      </c>
      <c r="O3" s="4" t="s">
        <v>32</v>
      </c>
      <c r="P3" s="4" t="s">
        <v>33</v>
      </c>
      <c r="Q3" s="4">
        <v>0</v>
      </c>
      <c r="R3" s="7">
        <v>44920</v>
      </c>
      <c r="S3" s="6">
        <v>44937</v>
      </c>
      <c r="T3" s="4" t="s">
        <v>34</v>
      </c>
      <c r="U3" s="4">
        <v>277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44921</v>
      </c>
      <c r="G4" s="6">
        <v>44922</v>
      </c>
      <c r="H4" s="4">
        <v>1</v>
      </c>
      <c r="I4" s="4">
        <v>1</v>
      </c>
      <c r="J4" s="4">
        <v>1</v>
      </c>
      <c r="K4" s="4" t="s">
        <v>30</v>
      </c>
      <c r="L4" s="4">
        <v>-277</v>
      </c>
      <c r="M4" s="4">
        <v>-277</v>
      </c>
      <c r="N4" s="4" t="s">
        <v>40</v>
      </c>
      <c r="O4" s="4" t="s">
        <v>32</v>
      </c>
      <c r="P4" s="4" t="s">
        <v>33</v>
      </c>
      <c r="Q4" s="4">
        <v>0</v>
      </c>
      <c r="R4" s="7">
        <v>44920</v>
      </c>
      <c r="S4" s="6">
        <v>44937</v>
      </c>
      <c r="T4" s="4" t="s">
        <v>34</v>
      </c>
      <c r="U4" s="4">
        <v>-277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44921</v>
      </c>
      <c r="G5" s="6">
        <v>44922</v>
      </c>
      <c r="H5" s="4">
        <v>1</v>
      </c>
      <c r="I5" s="4">
        <v>1</v>
      </c>
      <c r="J5" s="4">
        <v>1</v>
      </c>
      <c r="K5" s="4" t="s">
        <v>30</v>
      </c>
      <c r="L5" s="4">
        <v>235</v>
      </c>
      <c r="M5" s="4">
        <v>235</v>
      </c>
      <c r="N5" s="4" t="s">
        <v>46</v>
      </c>
      <c r="O5" s="4" t="s">
        <v>32</v>
      </c>
      <c r="P5" s="4" t="s">
        <v>33</v>
      </c>
      <c r="Q5" s="4">
        <v>0</v>
      </c>
      <c r="R5" s="7">
        <v>44921</v>
      </c>
      <c r="S5" s="6">
        <v>44937</v>
      </c>
      <c r="T5" s="4" t="s">
        <v>34</v>
      </c>
      <c r="U5" s="4">
        <v>235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43</v>
      </c>
      <c r="B6" s="4" t="s">
        <v>26</v>
      </c>
      <c r="C6" s="4" t="s">
        <v>42</v>
      </c>
      <c r="D6" s="4" t="s">
        <v>44</v>
      </c>
      <c r="E6" s="4" t="s">
        <v>45</v>
      </c>
      <c r="F6" s="6">
        <v>44921</v>
      </c>
      <c r="G6" s="6">
        <v>44922</v>
      </c>
      <c r="H6" s="4">
        <v>1</v>
      </c>
      <c r="I6" s="4">
        <v>1</v>
      </c>
      <c r="J6" s="4">
        <v>1</v>
      </c>
      <c r="K6" s="4" t="s">
        <v>30</v>
      </c>
      <c r="L6" s="4">
        <v>-235</v>
      </c>
      <c r="M6" s="4">
        <v>-235</v>
      </c>
      <c r="N6" s="4" t="s">
        <v>46</v>
      </c>
      <c r="O6" s="4" t="s">
        <v>32</v>
      </c>
      <c r="P6" s="4" t="s">
        <v>33</v>
      </c>
      <c r="Q6" s="4">
        <v>0</v>
      </c>
      <c r="R6" s="7">
        <v>44921</v>
      </c>
      <c r="S6" s="6">
        <v>44937</v>
      </c>
      <c r="T6" s="4" t="s">
        <v>34</v>
      </c>
      <c r="U6" s="4">
        <v>-235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44921</v>
      </c>
      <c r="G7" s="6">
        <v>44922</v>
      </c>
      <c r="H7" s="4">
        <v>1</v>
      </c>
      <c r="I7" s="4">
        <v>1</v>
      </c>
      <c r="J7" s="4">
        <v>1</v>
      </c>
      <c r="K7" s="4" t="s">
        <v>30</v>
      </c>
      <c r="L7" s="4">
        <v>235</v>
      </c>
      <c r="M7" s="4">
        <v>235</v>
      </c>
      <c r="N7" s="4" t="s">
        <v>50</v>
      </c>
      <c r="O7" s="4" t="s">
        <v>32</v>
      </c>
      <c r="P7" s="4" t="s">
        <v>33</v>
      </c>
      <c r="Q7" s="4">
        <v>0</v>
      </c>
      <c r="R7" s="7">
        <v>44921</v>
      </c>
      <c r="S7" s="6">
        <v>44937</v>
      </c>
      <c r="T7" s="4" t="s">
        <v>34</v>
      </c>
      <c r="U7" s="4">
        <v>235</v>
      </c>
      <c r="V7" s="4">
        <v>0</v>
      </c>
      <c r="W7" s="4">
        <v>0</v>
      </c>
      <c r="X7" s="4" t="s">
        <v>51</v>
      </c>
      <c r="Y7" s="4" t="s">
        <v>52</v>
      </c>
    </row>
    <row r="8" s="4" customFormat="1" spans="1:25">
      <c r="A8" s="4" t="s">
        <v>49</v>
      </c>
      <c r="B8" s="4" t="s">
        <v>26</v>
      </c>
      <c r="C8" s="4" t="s">
        <v>42</v>
      </c>
      <c r="D8" s="4" t="s">
        <v>44</v>
      </c>
      <c r="E8" s="4" t="s">
        <v>45</v>
      </c>
      <c r="F8" s="6">
        <v>44921</v>
      </c>
      <c r="G8" s="6">
        <v>44922</v>
      </c>
      <c r="H8" s="4">
        <v>1</v>
      </c>
      <c r="I8" s="4">
        <v>1</v>
      </c>
      <c r="J8" s="4">
        <v>1</v>
      </c>
      <c r="K8" s="4" t="s">
        <v>30</v>
      </c>
      <c r="L8" s="4">
        <v>-235</v>
      </c>
      <c r="M8" s="4">
        <v>-235</v>
      </c>
      <c r="N8" s="4" t="s">
        <v>50</v>
      </c>
      <c r="O8" s="4" t="s">
        <v>32</v>
      </c>
      <c r="P8" s="4" t="s">
        <v>33</v>
      </c>
      <c r="Q8" s="4">
        <v>0</v>
      </c>
      <c r="R8" s="7">
        <v>44921</v>
      </c>
      <c r="S8" s="6">
        <v>44937</v>
      </c>
      <c r="T8" s="4" t="s">
        <v>34</v>
      </c>
      <c r="U8" s="4">
        <v>-235</v>
      </c>
      <c r="V8" s="4">
        <v>0</v>
      </c>
      <c r="W8" s="4">
        <v>0</v>
      </c>
      <c r="X8" s="4" t="s">
        <v>51</v>
      </c>
      <c r="Y8" s="4" t="s">
        <v>52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38</v>
      </c>
      <c r="E9" s="4" t="s">
        <v>54</v>
      </c>
      <c r="F9" s="6">
        <v>44921</v>
      </c>
      <c r="G9" s="6">
        <v>44922</v>
      </c>
      <c r="H9" s="4">
        <v>1</v>
      </c>
      <c r="I9" s="4">
        <v>1</v>
      </c>
      <c r="J9" s="4">
        <v>1</v>
      </c>
      <c r="K9" s="4" t="s">
        <v>30</v>
      </c>
      <c r="L9" s="4">
        <v>293</v>
      </c>
      <c r="M9" s="4">
        <v>293</v>
      </c>
      <c r="N9" s="4" t="s">
        <v>55</v>
      </c>
      <c r="O9" s="4" t="s">
        <v>32</v>
      </c>
      <c r="P9" s="4" t="s">
        <v>33</v>
      </c>
      <c r="Q9" s="4">
        <v>0</v>
      </c>
      <c r="R9" s="7">
        <v>44921</v>
      </c>
      <c r="S9" s="6">
        <v>44937</v>
      </c>
      <c r="T9" s="4" t="s">
        <v>34</v>
      </c>
      <c r="U9" s="4">
        <v>293</v>
      </c>
      <c r="V9" s="4">
        <v>0</v>
      </c>
      <c r="W9" s="4">
        <v>0</v>
      </c>
      <c r="X9" s="4" t="s">
        <v>56</v>
      </c>
      <c r="Y9" s="4" t="s">
        <v>36</v>
      </c>
    </row>
    <row r="10" s="4" customFormat="1" spans="1:25">
      <c r="A10" s="4" t="s">
        <v>53</v>
      </c>
      <c r="B10" s="4" t="s">
        <v>26</v>
      </c>
      <c r="C10" s="4" t="s">
        <v>42</v>
      </c>
      <c r="D10" s="4" t="s">
        <v>38</v>
      </c>
      <c r="E10" s="4" t="s">
        <v>54</v>
      </c>
      <c r="F10" s="6">
        <v>44921</v>
      </c>
      <c r="G10" s="6">
        <v>44922</v>
      </c>
      <c r="H10" s="4">
        <v>1</v>
      </c>
      <c r="I10" s="4">
        <v>1</v>
      </c>
      <c r="J10" s="4">
        <v>1</v>
      </c>
      <c r="K10" s="4" t="s">
        <v>30</v>
      </c>
      <c r="L10" s="4">
        <v>-293</v>
      </c>
      <c r="M10" s="4">
        <v>-293</v>
      </c>
      <c r="N10" s="4" t="s">
        <v>55</v>
      </c>
      <c r="O10" s="4" t="s">
        <v>32</v>
      </c>
      <c r="P10" s="4" t="s">
        <v>33</v>
      </c>
      <c r="Q10" s="4">
        <v>0</v>
      </c>
      <c r="R10" s="7">
        <v>44921</v>
      </c>
      <c r="S10" s="6">
        <v>44937</v>
      </c>
      <c r="T10" s="4" t="s">
        <v>34</v>
      </c>
      <c r="U10" s="4">
        <v>-293</v>
      </c>
      <c r="V10" s="4">
        <v>0</v>
      </c>
      <c r="W10" s="4">
        <v>0</v>
      </c>
      <c r="X10" s="4" t="s">
        <v>56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999221934960284</v>
      </c>
      <c r="B2" s="6">
        <v>44917</v>
      </c>
      <c r="C2" s="6">
        <v>44922</v>
      </c>
      <c r="D2" s="4">
        <v>5249</v>
      </c>
      <c r="E2" s="4" t="str">
        <f>VLOOKUP(A2,HOP!A:L,12,0)</f>
        <v>5249.00</v>
      </c>
      <c r="F2" s="4" t="str">
        <f>VLOOKUP(A2,HOP!A:C,3,0)</f>
        <v>2878203</v>
      </c>
      <c r="G2" s="4">
        <f>D2-E2</f>
        <v>0</v>
      </c>
      <c r="H2" s="4" t="str">
        <f>$H$1&amp;F2</f>
        <v>，2878203</v>
      </c>
      <c r="I2" s="4" t="str">
        <f>VLOOKUP(A2,HOP!A:U,21,0)</f>
        <v>直连</v>
      </c>
    </row>
    <row r="3" s="4" customFormat="1" hidden="1" spans="1:9">
      <c r="A3" s="5">
        <v>999221998897127</v>
      </c>
      <c r="B3" s="6">
        <v>44921</v>
      </c>
      <c r="C3" s="6">
        <v>44922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hidden="1" spans="1:9">
      <c r="A4" s="5">
        <v>999222002659909</v>
      </c>
      <c r="B4" s="6">
        <v>44921</v>
      </c>
      <c r="C4" s="6">
        <v>44922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hidden="1" spans="1:9">
      <c r="A5" s="5">
        <v>999222005123030</v>
      </c>
      <c r="B5" s="6">
        <v>44921</v>
      </c>
      <c r="C5" s="6">
        <v>44922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hidden="1" spans="1:9">
      <c r="A6" s="5">
        <v>999222008598162</v>
      </c>
      <c r="B6" s="6">
        <v>44921</v>
      </c>
      <c r="C6" s="6">
        <v>44922</v>
      </c>
      <c r="D6" s="4">
        <v>0</v>
      </c>
      <c r="E6" s="4" t="str">
        <f>VLOOKUP(A6,HOP!A:L,12,0)</f>
        <v>0.00</v>
      </c>
      <c r="F6" s="4" t="str">
        <f>VLOOKUP(A6,HOP!A:C,3,0)</f>
        <v>2902586</v>
      </c>
      <c r="G6" s="4">
        <f>D6-E6</f>
        <v>0</v>
      </c>
      <c r="H6" s="4" t="str">
        <f>$H$1&amp;F6</f>
        <v>，2902586</v>
      </c>
      <c r="I6" s="4" t="str">
        <f>VLOOKUP(A6,HOP!A:U,21,0)</f>
        <v>直连</v>
      </c>
    </row>
    <row r="8" spans="4:4">
      <c r="D8" s="4">
        <f>SUM(D2:D7)</f>
        <v>5249</v>
      </c>
    </row>
    <row r="9" spans="4:4">
      <c r="D9" s="4" t="s">
        <v>58</v>
      </c>
    </row>
    <row r="12" spans="1:1">
      <c r="A12" s="4" t="s">
        <v>59</v>
      </c>
    </row>
    <row r="13" spans="1:1">
      <c r="A13" s="4" t="s">
        <v>60</v>
      </c>
    </row>
  </sheetData>
  <autoFilter ref="A1:X6">
    <filterColumn colId="3">
      <filters>
        <filter val="52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999222008598162</v>
      </c>
      <c r="B2" s="1" t="s">
        <v>80</v>
      </c>
      <c r="C2" s="1" t="s">
        <v>81</v>
      </c>
      <c r="D2" s="1" t="s">
        <v>82</v>
      </c>
      <c r="E2" s="1" t="s">
        <v>55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87</v>
      </c>
      <c r="M2" s="1" t="s">
        <v>88</v>
      </c>
      <c r="N2" s="1" t="s">
        <v>88</v>
      </c>
      <c r="O2" s="1" t="s">
        <v>87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999221934960284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83</v>
      </c>
      <c r="H3" s="1" t="s">
        <v>84</v>
      </c>
      <c r="I3" s="1" t="s">
        <v>101</v>
      </c>
      <c r="J3" s="1" t="s">
        <v>86</v>
      </c>
      <c r="K3" s="1" t="s">
        <v>101</v>
      </c>
      <c r="L3" s="1" t="s">
        <v>101</v>
      </c>
      <c r="M3" s="1" t="s">
        <v>102</v>
      </c>
      <c r="N3" s="1" t="s">
        <v>102</v>
      </c>
      <c r="O3" s="1" t="s">
        <v>87</v>
      </c>
      <c r="P3" s="1" t="s">
        <v>89</v>
      </c>
      <c r="Q3" s="1" t="s">
        <v>90</v>
      </c>
      <c r="R3" s="1" t="s">
        <v>103</v>
      </c>
      <c r="S3" s="1" t="s">
        <v>92</v>
      </c>
      <c r="T3" s="1" t="s">
        <v>93</v>
      </c>
      <c r="U3" s="1" t="s">
        <v>94</v>
      </c>
      <c r="V3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2023-01-11T01:07:04Z</dcterms:created>
  <dcterms:modified xsi:type="dcterms:W3CDTF">2023-01-11T01:20:13Z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21419B5499594BB4A2803C7F4AB3F9AE</vt:lpwstr>
  </property>
  <property fmtid="{D5CDD505-2E9C-101B-9397-08002B2CF9AE}" pid="3" name="KSOProductBuildVer">
    <vt:lpwstr>2052-11.1.0.12980</vt:lpwstr>
  </property>
</Properties>
</file>