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<sst xmlns="http://schemas.openxmlformats.org/spreadsheetml/2006/main" count="121" uniqueCount="88">
  <si>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</si>
  <si>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</si>
  <si>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</si>
  <si>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</si>
  <si>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</si>
  <si>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</si>
  <si>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</si>
  <si>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</si>
  <si>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</si>
  <si>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</si>
  <si>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</si>
  <si>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</si>
  <si>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</si>
  <si>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</si>
  <si>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</si>
  <si>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</si>
  <si>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</si>
  <si>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</si>
  <si>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</si>
  <si>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</si>
  <si>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</si>
  <si>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</si>
  <si>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</si>
  <si>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</si>
  <si>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</si>
  <si>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999222066043064	</t>
  </si>
  <si>
    <t>Ctrip</t>
  </si>
  <si>
    <t>正常</t>
  </si>
  <si>
    <t>[兰州]兰州安宁中海广场亚朵酒店(89920965)</t>
  </si>
  <si>
    <t>雅致大床房&lt;双人入住&gt;&lt;内宾&gt;&lt;预付&gt;&lt;单早&gt;</t>
  </si>
  <si>
    <t>CNY</t>
  </si>
  <si>
    <t>张帆</t>
  </si>
  <si>
    <t>CA11323230111CNY</t>
  </si>
  <si>
    <t>未提现</t>
  </si>
  <si>
    <t>携程开票</t>
  </si>
  <si>
    <t xml:space="preserve">2917525	</t>
  </si>
  <si>
    <t xml:space="preserve">	</t>
  </si>
  <si>
    <t xml:space="preserve">999222108741068	</t>
  </si>
  <si>
    <t>[银川]轻住酒店.银川逸湾宾馆(85215569)</t>
  </si>
  <si>
    <t>商旅精品大床房&lt;双人入住&gt;&lt;内宾&gt;&lt;预付&gt;&lt;无早&gt;</t>
  </si>
  <si>
    <t>肖建华</t>
  </si>
  <si>
    <t xml:space="preserve">2928721	</t>
  </si>
  <si>
    <t xml:space="preserve">1611649607069106180	</t>
  </si>
  <si>
    <t>，</t>
  </si>
  <si>
    <t>A230111095521481</t>
  </si>
  <si>
    <t>CNY / HKD 当前参考汇率: 1.151181936</t>
  </si>
  <si>
    <t>总计：708.09 CNY/
815.14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</si>
  <si>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</si>
  <si>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</si>
  <si>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</si>
  <si>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</si>
  <si>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</si>
  <si>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</si>
  <si>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</si>
  <si>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</si>
  <si>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</si>
  <si>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</si>
  <si>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</si>
  <si>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</si>
  <si>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</si>
  <si>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</si>
  <si>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</si>
  <si>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</si>
  <si>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</si>
  <si>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</si>
  <si>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</si>
  <si>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2023-01-07</t>
  </si>
  <si>
    <t>2928721</t>
  </si>
  <si>
    <t>银川逸湾宾馆</t>
  </si>
  <si>
    <t>2023-01-08</t>
  </si>
  <si>
    <t>退房日月结</t>
  </si>
  <si>
    <t>63.97</t>
  </si>
  <si>
    <t>RMB</t>
  </si>
  <si>
    <t>0</t>
  </si>
  <si>
    <t>0.00</t>
  </si>
  <si>
    <t>携程汇智国内直连</t>
  </si>
  <si>
    <t>1861</t>
  </si>
  <si>
    <t>2023-01-07 17:03:04</t>
  </si>
  <si>
    <t>否</t>
  </si>
  <si>
    <t>汇智国际旅游发展有限公司</t>
  </si>
  <si>
    <t>直连</t>
  </si>
  <si>
    <t>中国</t>
  </si>
  <si>
    <t>2023-01-03</t>
  </si>
  <si>
    <t>2917525</t>
  </si>
  <si>
    <t>兰州安宁中海广场亚朵酒店</t>
  </si>
  <si>
    <t>2023-01-06</t>
  </si>
  <si>
    <t>644.12</t>
  </si>
  <si>
    <t>2023-01-03 09:55:51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</si>
</sst>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13</xdr:col>
      <xdr:colOff>409575</xdr:colOff>
      <xdr:row>50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9658350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44932</v>
      </c>
      <c r="G2" s="6">
        <v>44934</v>
      </c>
      <c r="H2" s="4">
        <v>1</v>
      </c>
      <c r="I2" s="4">
        <v>2</v>
      </c>
      <c r="J2" s="4">
        <v>2</v>
      </c>
      <c r="K2" s="4" t="s">
        <v>30</v>
      </c>
      <c r="L2" s="4">
        <v>644.12</v>
      </c>
      <c r="M2" s="4">
        <v>644.12</v>
      </c>
      <c r="N2" s="4" t="s">
        <v>31</v>
      </c>
      <c r="O2" s="4" t="s">
        <v>32</v>
      </c>
      <c r="P2" s="4" t="s">
        <v>33</v>
      </c>
      <c r="Q2" s="4">
        <v>0</v>
      </c>
      <c r="R2" s="7">
        <v>44929</v>
      </c>
      <c r="S2" s="6">
        <v>44937</v>
      </c>
      <c r="T2" s="4" t="s">
        <v>34</v>
      </c>
      <c r="U2" s="4">
        <v>644.12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44933</v>
      </c>
      <c r="G3" s="6">
        <v>44934</v>
      </c>
      <c r="H3" s="4">
        <v>1</v>
      </c>
      <c r="I3" s="4">
        <v>1</v>
      </c>
      <c r="J3" s="4">
        <v>1</v>
      </c>
      <c r="K3" s="4" t="s">
        <v>30</v>
      </c>
      <c r="L3" s="4">
        <v>63.97</v>
      </c>
      <c r="M3" s="4">
        <v>63.97</v>
      </c>
      <c r="N3" s="4" t="s">
        <v>40</v>
      </c>
      <c r="O3" s="4" t="s">
        <v>32</v>
      </c>
      <c r="P3" s="4" t="s">
        <v>33</v>
      </c>
      <c r="Q3" s="4">
        <v>0</v>
      </c>
      <c r="R3" s="7">
        <v>44933</v>
      </c>
      <c r="S3" s="6">
        <v>44937</v>
      </c>
      <c r="T3" s="4" t="s">
        <v>34</v>
      </c>
      <c r="U3" s="4">
        <v>63.97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999222066043064</v>
      </c>
      <c r="B2" s="6">
        <v>44932</v>
      </c>
      <c r="C2" s="6">
        <v>44934</v>
      </c>
      <c r="D2" s="4">
        <v>644.12</v>
      </c>
      <c r="E2" s="4" t="str">
        <f>VLOOKUP(A2,HOP!A:L,12,0)</f>
        <v>644.12</v>
      </c>
      <c r="F2" s="4" t="str">
        <f>VLOOKUP(A2,HOP!A:C,3,0)</f>
        <v>2917525</v>
      </c>
      <c r="G2" s="4">
        <f>D2-E2</f>
        <v>0</v>
      </c>
      <c r="H2" s="4" t="str">
        <f>$H$1&amp;F2</f>
        <v>，2917525</v>
      </c>
      <c r="I2" s="4" t="str">
        <f>VLOOKUP(A2,HOP!A:U,21,0)</f>
        <v>直连</v>
      </c>
    </row>
    <row r="3" s="4" customFormat="1" spans="1:9">
      <c r="A3" s="5">
        <v>999222108741068</v>
      </c>
      <c r="B3" s="6">
        <v>44933</v>
      </c>
      <c r="C3" s="6">
        <v>44934</v>
      </c>
      <c r="D3" s="4">
        <v>63.97</v>
      </c>
      <c r="E3" s="4" t="str">
        <f>VLOOKUP(A3,HOP!A:L,12,0)</f>
        <v>63.97</v>
      </c>
      <c r="F3" s="4" t="str">
        <f>VLOOKUP(A3,HOP!A:C,3,0)</f>
        <v>2928721</v>
      </c>
      <c r="G3" s="4">
        <f>D3-E3</f>
        <v>0</v>
      </c>
      <c r="H3" s="4" t="str">
        <f>$H$1&amp;F3</f>
        <v>，2928721</v>
      </c>
      <c r="I3" s="4" t="str">
        <f>VLOOKUP(A3,HOP!A:U,21,0)</f>
        <v>直连</v>
      </c>
    </row>
    <row r="5" spans="4:4">
      <c r="D5" s="4">
        <f>SUM(D2:D4)</f>
        <v>708.09</v>
      </c>
    </row>
    <row r="10" spans="1:1">
      <c r="A10" s="4" t="s">
        <v>44</v>
      </c>
    </row>
    <row r="11" spans="1:1">
      <c r="A11" s="4" t="s">
        <v>45</v>
      </c>
    </row>
    <row r="12" spans="1:1">
      <c r="A12" s="4" t="s">
        <v>46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999222108741068</v>
      </c>
      <c r="B2" s="1" t="s">
        <v>66</v>
      </c>
      <c r="C2" s="1" t="s">
        <v>67</v>
      </c>
      <c r="D2" s="1" t="s">
        <v>68</v>
      </c>
      <c r="E2" s="1" t="s">
        <v>40</v>
      </c>
      <c r="F2" s="1" t="s">
        <v>66</v>
      </c>
      <c r="G2" s="1" t="s">
        <v>69</v>
      </c>
      <c r="H2" s="1" t="s">
        <v>70</v>
      </c>
      <c r="I2" s="1" t="s">
        <v>71</v>
      </c>
      <c r="J2" s="1" t="s">
        <v>72</v>
      </c>
      <c r="K2" s="1" t="s">
        <v>71</v>
      </c>
      <c r="L2" s="1" t="s">
        <v>71</v>
      </c>
      <c r="M2" s="1" t="s">
        <v>73</v>
      </c>
      <c r="N2" s="1" t="s">
        <v>73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  <c r="U2" s="1" t="s">
        <v>80</v>
      </c>
      <c r="V2" s="1" t="s">
        <v>81</v>
      </c>
    </row>
    <row r="3" s="1" customFormat="1" spans="1:22">
      <c r="A3" s="3">
        <v>999222066043064</v>
      </c>
      <c r="B3" s="1" t="s">
        <v>82</v>
      </c>
      <c r="C3" s="1" t="s">
        <v>83</v>
      </c>
      <c r="D3" s="1" t="s">
        <v>84</v>
      </c>
      <c r="E3" s="1" t="s">
        <v>31</v>
      </c>
      <c r="F3" s="1" t="s">
        <v>85</v>
      </c>
      <c r="G3" s="1" t="s">
        <v>69</v>
      </c>
      <c r="H3" s="1" t="s">
        <v>70</v>
      </c>
      <c r="I3" s="1" t="s">
        <v>86</v>
      </c>
      <c r="J3" s="1" t="s">
        <v>72</v>
      </c>
      <c r="K3" s="1" t="s">
        <v>86</v>
      </c>
      <c r="L3" s="1" t="s">
        <v>86</v>
      </c>
      <c r="M3" s="1" t="s">
        <v>73</v>
      </c>
      <c r="N3" s="1" t="s">
        <v>73</v>
      </c>
      <c r="O3" s="1" t="s">
        <v>74</v>
      </c>
      <c r="P3" s="1" t="s">
        <v>75</v>
      </c>
      <c r="Q3" s="1" t="s">
        <v>76</v>
      </c>
      <c r="R3" s="1" t="s">
        <v>87</v>
      </c>
      <c r="S3" s="1" t="s">
        <v>78</v>
      </c>
      <c r="T3" s="1" t="s">
        <v>79</v>
      </c>
      <c r="U3" s="1" t="s">
        <v>80</v>
      </c>
      <c r="V3" s="1" t="s">
        <v>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2023-01-11T01:43:23Z</dcterms:created>
  <dcterms:modified xsi:type="dcterms:W3CDTF">2023-01-11T01:56:03Z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AA61EB81012843368B8A0820CAD1B885</vt:lpwstr>
  </property>
  <property fmtid="{D5CDD505-2E9C-101B-9397-08002B2CF9AE}" pid="3" name="KSOProductBuildVer">
    <vt:lpwstr>2052-11.1.0.12980</vt:lpwstr>
  </property>
</Properties>
</file>