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对账!$1:$30</definedName>
  </definedNames>
  <calcPr calcId="144525"/>
</workbook>
</file>

<file path=xl/sharedStrings.xml><?xml version="1.0" encoding="utf-8"?>
<sst xmlns="http://schemas.openxmlformats.org/spreadsheetml/2006/main" count="708" uniqueCount="312">
  <si>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</si>
  <si>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</si>
  <si>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</si>
  <si>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</si>
  <si>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</si>
  <si>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</si>
  <si>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</si>
  <si>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</si>
  <si>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</si>
  <si>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</si>
  <si>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</si>
  <si>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</si>
  <si>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</si>
  <si>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</si>
  <si>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</si>
  <si>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</si>
  <si>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</si>
  <si>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</si>
  <si>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</si>
  <si>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</si>
  <si>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</si>
  <si>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</si>
  <si>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</si>
  <si>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</si>
  <si>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</si>
  <si>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18818182900	</t>
  </si>
  <si>
    <t>Ctrip</t>
  </si>
  <si>
    <t>正常</t>
  </si>
  <si>
    <t>[陶尔哈姆莱茨]兰斯伯里文物酒店(Lansbury Heritage Hotel)(70662551)</t>
  </si>
  <si>
    <t>经典双人房 (Lansbury Classic)&lt;不退款&gt;&lt;2人入住&gt;</t>
  </si>
  <si>
    <t>USD</t>
  </si>
  <si>
    <t>Luckraft/Tom</t>
  </si>
  <si>
    <t>CA5326230111USD</t>
  </si>
  <si>
    <t>未提现</t>
  </si>
  <si>
    <t>携程开票</t>
  </si>
  <si>
    <t xml:space="preserve">2661613	</t>
  </si>
  <si>
    <t xml:space="preserve">985030	</t>
  </si>
  <si>
    <t xml:space="preserve">21685935833	</t>
  </si>
  <si>
    <t>[曼谷]曼谷美人鱼酒店(Hotel Mermaid Bangkok)(48376413)</t>
  </si>
  <si>
    <t>一室房&lt;2人入住&gt;&lt;不退款&gt;</t>
  </si>
  <si>
    <t>Fryer/Jessica</t>
  </si>
  <si>
    <t xml:space="preserve">2770480	</t>
  </si>
  <si>
    <t xml:space="preserve">acknowledge	</t>
  </si>
  <si>
    <t xml:space="preserve">21849158436	</t>
  </si>
  <si>
    <t>[曼谷]康帕斯酒店集团曼谷欧陆酒店(The Continent Hotel Bangkok by Compass Hospitality)(40742041)</t>
  </si>
  <si>
    <t>尊贵客房&lt;2人入住&gt;&lt;不退款&gt;</t>
  </si>
  <si>
    <t>PETTHAMMARONG /PLOY</t>
  </si>
  <si>
    <t xml:space="preserve">2838091	</t>
  </si>
  <si>
    <t>TCH011570</t>
  </si>
  <si>
    <t xml:space="preserve"> TCH011571	</t>
  </si>
  <si>
    <t xml:space="preserve">21849307130	</t>
  </si>
  <si>
    <t>[曼谷]阿瓦尼阿特里姆曼谷酒店(SHA认证)(Avani Atrium Bangkok Hotel (SHA Certified))(37203036)</t>
  </si>
  <si>
    <t>阿瓦尼尊贵房&lt;2人入住&gt;&lt;不退款&gt;</t>
  </si>
  <si>
    <t>Kuang/Yue Fan</t>
  </si>
  <si>
    <t xml:space="preserve">2838306	</t>
  </si>
  <si>
    <t xml:space="preserve">53506984	</t>
  </si>
  <si>
    <t xml:space="preserve">999221855337045	</t>
  </si>
  <si>
    <t>[普林塞萨港]巴拉望公主花园海岛水疗度假村(Princesa Garden Island Resort and Spa Palawan)(44707164)</t>
  </si>
  <si>
    <t>套房&lt;1&gt;&lt;2人入住&gt;&lt;不退款&gt;&lt;早餐&gt;</t>
  </si>
  <si>
    <t>Schidem/Ofek,Schidem/Ofek</t>
  </si>
  <si>
    <t xml:space="preserve">2849066	</t>
  </si>
  <si>
    <t xml:space="preserve">	</t>
  </si>
  <si>
    <t>取消</t>
  </si>
  <si>
    <t xml:space="preserve">21892897165	</t>
  </si>
  <si>
    <t>[马六甲]马六甲大华酒店(The Majestic Malacca)(37230775)</t>
  </si>
  <si>
    <t>豪华房&lt;2人入住&gt;&lt;不退款&gt;</t>
  </si>
  <si>
    <t>Tham/Alvin,Tham/Alvin</t>
  </si>
  <si>
    <t xml:space="preserve">2866513	</t>
  </si>
  <si>
    <t xml:space="preserve">21893784742	</t>
  </si>
  <si>
    <t>[曼谷]曼谷瑞博朗得酒店(Rembrandt Hotel &amp; Suites Bangkok)(44800781)</t>
  </si>
  <si>
    <t>高级房&lt;1&gt;&lt;2人入住&gt;&lt;不退款&gt;</t>
  </si>
  <si>
    <t>PLETNEVA/SVETLANA</t>
  </si>
  <si>
    <t xml:space="preserve">2866836	</t>
  </si>
  <si>
    <t xml:space="preserve">118265506	</t>
  </si>
  <si>
    <t xml:space="preserve">21893791804	</t>
  </si>
  <si>
    <t>PLETNEV/MAKSIM</t>
  </si>
  <si>
    <t xml:space="preserve">2866841	</t>
  </si>
  <si>
    <t xml:space="preserve">118266506	</t>
  </si>
  <si>
    <t xml:space="preserve">999221976337197	</t>
  </si>
  <si>
    <t>[Braga]布拉加艺术酒店(de Braga, ARTOTEL Curated)(39585865)</t>
  </si>
  <si>
    <t>一室特大床公寓 25&lt;2人入住&gt;&lt;不退款&gt;</t>
  </si>
  <si>
    <t>Bin Mohammad/Mohamad Fazil</t>
  </si>
  <si>
    <t xml:space="preserve">2892388	</t>
  </si>
  <si>
    <t xml:space="preserve">999221986943774	</t>
  </si>
  <si>
    <t>[胡志明市]新世界西贡酒店(New World Saigon Hotel)(44800792)</t>
  </si>
  <si>
    <t>尊贵俱乐部公寓特大床房&lt;2人入住&gt;&lt;不退款&gt;&lt;早餐&gt;</t>
  </si>
  <si>
    <t>RHODES/MATTHEW WILSON</t>
  </si>
  <si>
    <t xml:space="preserve">2895692	</t>
  </si>
  <si>
    <t xml:space="preserve">57190SE063914	</t>
  </si>
  <si>
    <t xml:space="preserve">999222032827211	</t>
  </si>
  <si>
    <t>[首尔]三井酒店(Hotel Samjung)(37236514)</t>
  </si>
  <si>
    <t>标准双人房&lt;2人入住&gt;&lt;不退款&gt;</t>
  </si>
  <si>
    <t>Park/Jung Youn</t>
  </si>
  <si>
    <t xml:space="preserve">2911080	</t>
  </si>
  <si>
    <t xml:space="preserve">22031432	</t>
  </si>
  <si>
    <t xml:space="preserve">999222052913898	</t>
  </si>
  <si>
    <t>[八打灵再也]皇家朱兰曲线酒店(Royale Chulan The Curve)(39037634)</t>
  </si>
  <si>
    <t>豪华一室特大床房&lt;2人入住&gt;&lt;不退款&gt;&lt;早餐&gt;</t>
  </si>
  <si>
    <t>WANG/HONGMING</t>
  </si>
  <si>
    <t xml:space="preserve">2914741	</t>
  </si>
  <si>
    <t xml:space="preserve">397805	</t>
  </si>
  <si>
    <t xml:space="preserve">999222065376712	</t>
  </si>
  <si>
    <t>[梳邦再也]双威金字塔酒店(Sunway Pyramid Hotel)(38635777)</t>
  </si>
  <si>
    <t>豪华特大床房&lt;2人入住&gt;&lt;不退款&gt;</t>
  </si>
  <si>
    <t>WONG/SZE YING</t>
  </si>
  <si>
    <t xml:space="preserve">2917307	</t>
  </si>
  <si>
    <t xml:space="preserve">999222080018660	</t>
  </si>
  <si>
    <t>[曼谷]曼谷拉查丹利中心酒店  (SHA Plus+)(Grande Centre Point Hotel Ratchadamri Bangkok (SHA Plus+))(40721624)</t>
  </si>
  <si>
    <t>豪华套房（经典高级套房）&lt;2人入住&gt;&lt;不退款&gt;</t>
  </si>
  <si>
    <t>Zhang/lu</t>
  </si>
  <si>
    <t xml:space="preserve">2920942	</t>
  </si>
  <si>
    <t xml:space="preserve">999222081780182	</t>
  </si>
  <si>
    <t>[迪拜]迪拜千禧机场酒店(Millennium Airport Hotel Dubai)(37225600)</t>
  </si>
  <si>
    <t>FU/XIAOYU,ZHANG/ZHICHAO</t>
  </si>
  <si>
    <t xml:space="preserve">2921667	</t>
  </si>
  <si>
    <t xml:space="preserve">4KY61UZH1	</t>
  </si>
  <si>
    <t xml:space="preserve">999222088037203	</t>
  </si>
  <si>
    <t>[吉隆坡]吉隆坡宾乐雅服务公寓(PARKROYAL Serviced Suites Kuala Lumpur)(37195991)</t>
  </si>
  <si>
    <t>开放式套房&lt;2人入住&gt;&lt;不退款&gt;</t>
  </si>
  <si>
    <t>QASIMAH/DHANIYAH</t>
  </si>
  <si>
    <t xml:space="preserve">2923250	</t>
  </si>
  <si>
    <t xml:space="preserve">999222100232753	</t>
  </si>
  <si>
    <t>[占碑]占碑阿斯顿会议中心酒店(ASTON Jambi Hotel &amp; Conference Center)(37224512)</t>
  </si>
  <si>
    <t>高级房&lt;2人入住&gt;&lt;不退款&gt;&lt;早餐&gt;</t>
  </si>
  <si>
    <t>Herison/Herison,Herison/Herison</t>
  </si>
  <si>
    <t xml:space="preserve">2926194	</t>
  </si>
  <si>
    <t xml:space="preserve">139895	</t>
  </si>
  <si>
    <t xml:space="preserve">999222101318804	</t>
  </si>
  <si>
    <t>[马卡蒂]瑞雅国际瓦雷罗豪华套房酒店(Valero Grand Suites by Swiss-Belhotel)(48315749)</t>
  </si>
  <si>
    <t>双床一卧房&lt;2人入住&gt;&lt;不退款&gt;</t>
  </si>
  <si>
    <t>FRANCO/SAITOH</t>
  </si>
  <si>
    <t xml:space="preserve">2926731	</t>
  </si>
  <si>
    <t xml:space="preserve">7138839	</t>
  </si>
  <si>
    <t xml:space="preserve">22101432029	</t>
  </si>
  <si>
    <t>[八打灵再也]皇家朱兰白沙罗酒店(Royale Chulan Damansara)(37225853)</t>
  </si>
  <si>
    <t>高级房&lt;2人入住&gt;&lt;不退款&gt;</t>
  </si>
  <si>
    <t>CHAICHEONGYEW/DAMIA ARRIANA CHAI</t>
  </si>
  <si>
    <t xml:space="preserve">2926789	</t>
  </si>
  <si>
    <t xml:space="preserve">999222105689029	</t>
  </si>
  <si>
    <t>[班达楠榜]阿斯顿楠榜城市酒店(ASTON Lampung City Hotel)(40740696)</t>
  </si>
  <si>
    <t>IRODAD/RACHMAD</t>
  </si>
  <si>
    <t xml:space="preserve">2927508	</t>
  </si>
  <si>
    <t xml:space="preserve">RZ-1435098291	</t>
  </si>
  <si>
    <t>，</t>
  </si>
  <si>
    <t>A230111110716481</t>
  </si>
  <si>
    <t>A230111110814481</t>
  </si>
  <si>
    <t>USD / HKD 当前参考汇率: 7.81195</t>
  </si>
  <si>
    <t>总计： 3748 USD/
29279.19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</si>
  <si>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</si>
  <si>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</si>
  <si>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</si>
  <si>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</si>
  <si>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</si>
  <si>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</si>
  <si>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</si>
  <si>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</si>
  <si>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</si>
  <si>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</si>
  <si>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</si>
  <si>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</si>
  <si>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</si>
  <si>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</si>
  <si>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</si>
  <si>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</si>
  <si>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</si>
  <si>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</si>
  <si>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</si>
  <si>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2023-01-07</t>
  </si>
  <si>
    <t>2927508</t>
  </si>
  <si>
    <t>阿斯顿楠榜城市酒店</t>
  </si>
  <si>
    <t>IRODAD RACHMAD</t>
  </si>
  <si>
    <t>2023-01-08</t>
  </si>
  <si>
    <t>退房日周结</t>
  </si>
  <si>
    <t>267.43</t>
  </si>
  <si>
    <t>39.00</t>
  </si>
  <si>
    <t>0</t>
  </si>
  <si>
    <t>0.00</t>
  </si>
  <si>
    <t>携程盛景国际直连</t>
  </si>
  <si>
    <t>01.010677</t>
  </si>
  <si>
    <t>2023-01-07 09:22:50</t>
  </si>
  <si>
    <t>否</t>
  </si>
  <si>
    <t>汇智国际旅游发展有限公司</t>
  </si>
  <si>
    <t>直连</t>
  </si>
  <si>
    <t>印度尼西亚</t>
  </si>
  <si>
    <t>2023-01-06</t>
  </si>
  <si>
    <t>2926789</t>
  </si>
  <si>
    <t>吉隆坡白沙罗皇家朱兰酒店</t>
  </si>
  <si>
    <t>CHAICHEONGYEW DAMIA ARRIANA CHAI</t>
  </si>
  <si>
    <t>372.53</t>
  </si>
  <si>
    <t>54.00</t>
  </si>
  <si>
    <t>2023-01-07 09:32:30</t>
  </si>
  <si>
    <t>直采</t>
  </si>
  <si>
    <t>马来西亚</t>
  </si>
  <si>
    <t>2926731</t>
  </si>
  <si>
    <t>瑞雅国际瓦雷罗豪华套房酒店</t>
  </si>
  <si>
    <t>FRANCO SAITOH</t>
  </si>
  <si>
    <t>489.81</t>
  </si>
  <si>
    <t>71.00</t>
  </si>
  <si>
    <t>2023-01-06 21:55:15</t>
  </si>
  <si>
    <t>菲律宾</t>
  </si>
  <si>
    <t>2926194</t>
  </si>
  <si>
    <t>占碑阿斯顿会议中心酒店</t>
  </si>
  <si>
    <t>Herison Herison,Herison Herison</t>
  </si>
  <si>
    <t>331.14</t>
  </si>
  <si>
    <t>48.00</t>
  </si>
  <si>
    <t>2023-01-06 19:24:52</t>
  </si>
  <si>
    <t>2023-01-05</t>
  </si>
  <si>
    <t>2923250</t>
  </si>
  <si>
    <t>吉隆坡宾乐雅服务公寓</t>
  </si>
  <si>
    <t>QASIMAH DHANIYAH</t>
  </si>
  <si>
    <t>476.70</t>
  </si>
  <si>
    <t>69.00</t>
  </si>
  <si>
    <t>2023-01-05 17:40:44</t>
  </si>
  <si>
    <t>2023-01-04</t>
  </si>
  <si>
    <t>2921667</t>
  </si>
  <si>
    <t>迪拜千禧机场酒店</t>
  </si>
  <si>
    <t>FU XIAOYU,ZHANG ZHICHAO</t>
  </si>
  <si>
    <t>422.50</t>
  </si>
  <si>
    <t>61.00</t>
  </si>
  <si>
    <t>2023-01-04 22:57:20</t>
  </si>
  <si>
    <t>阿拉伯联合酋长国</t>
  </si>
  <si>
    <t>2920942</t>
  </si>
  <si>
    <t>曼谷拉查丹利中心酒店  (SHA Plus+)</t>
  </si>
  <si>
    <t>Zhang lu</t>
  </si>
  <si>
    <t>5277.76</t>
  </si>
  <si>
    <t>762.00</t>
  </si>
  <si>
    <t>2023-01-04 18:34:11</t>
  </si>
  <si>
    <t>泰国</t>
  </si>
  <si>
    <t>2023-01-03</t>
  </si>
  <si>
    <t>2917307</t>
  </si>
  <si>
    <t>双威金字塔酒店</t>
  </si>
  <si>
    <t>WONG SZE YING</t>
  </si>
  <si>
    <t>554.26</t>
  </si>
  <si>
    <t>80.00</t>
  </si>
  <si>
    <t>2023-01-05 10:19:57</t>
  </si>
  <si>
    <t>2023-01-01</t>
  </si>
  <si>
    <t>2914741</t>
  </si>
  <si>
    <t>吉隆坡皇家星光曲线酒店</t>
  </si>
  <si>
    <t>WANG HONGMING</t>
  </si>
  <si>
    <t>2303.43</t>
  </si>
  <si>
    <t>333.00</t>
  </si>
  <si>
    <t>2023-01-02 09:54:12</t>
  </si>
  <si>
    <t>2022-12-30</t>
  </si>
  <si>
    <t>2911080</t>
  </si>
  <si>
    <t>首尔三井酒店</t>
  </si>
  <si>
    <t>Park Jung Youn</t>
  </si>
  <si>
    <t>649.55</t>
  </si>
  <si>
    <t>93.00</t>
  </si>
  <si>
    <t>2022-12-30 14:16:36</t>
  </si>
  <si>
    <t>韩国</t>
  </si>
  <si>
    <t>2022-12-23</t>
  </si>
  <si>
    <t>2895692</t>
  </si>
  <si>
    <t>胡志明市新世界酒店</t>
  </si>
  <si>
    <t>RHODES MATTHEW WILSON</t>
  </si>
  <si>
    <t>4916.74</t>
  </si>
  <si>
    <t>702.00</t>
  </si>
  <si>
    <t>2022-12-23 13:50:35</t>
  </si>
  <si>
    <t>越南</t>
  </si>
  <si>
    <t>2022-12-21</t>
  </si>
  <si>
    <t>2892388</t>
  </si>
  <si>
    <t>布拉加艺术酒店</t>
  </si>
  <si>
    <t>Bin Mohammad Mohamad Fazil</t>
  </si>
  <si>
    <t>795.54</t>
  </si>
  <si>
    <t>114.00</t>
  </si>
  <si>
    <t>2022-12-21 23:44:44</t>
  </si>
  <si>
    <t>2022-12-12</t>
  </si>
  <si>
    <t>2866841</t>
  </si>
  <si>
    <t>曼谷瑞博朗得酒店</t>
  </si>
  <si>
    <t>PLETNEV MAKSIM</t>
  </si>
  <si>
    <t>990.79</t>
  </si>
  <si>
    <t>142.00</t>
  </si>
  <si>
    <t>2022-12-13 09:55:47</t>
  </si>
  <si>
    <t>2866836</t>
  </si>
  <si>
    <t>PLETNEVA SVETLANA</t>
  </si>
  <si>
    <t>865.20</t>
  </si>
  <si>
    <t>124.00</t>
  </si>
  <si>
    <t>2022-12-13 09:51:47</t>
  </si>
  <si>
    <t>2022-12-11</t>
  </si>
  <si>
    <t>2866513</t>
  </si>
  <si>
    <t>马六甲大华酒店</t>
  </si>
  <si>
    <t>Tham Alvin,Tham Alvin</t>
  </si>
  <si>
    <t>900.08</t>
  </si>
  <si>
    <t>129.00</t>
  </si>
  <si>
    <t>2022-12-12 17:08:05</t>
  </si>
  <si>
    <t>2022-12-01</t>
  </si>
  <si>
    <t>2838306</t>
  </si>
  <si>
    <t>阿特里姆曼谷美居大酒店(SHA认证)</t>
  </si>
  <si>
    <t>Kuang Yue Fan</t>
  </si>
  <si>
    <t>611.43</t>
  </si>
  <si>
    <t>86.00</t>
  </si>
  <si>
    <t>2022-12-01 21:37:48</t>
  </si>
  <si>
    <t>2838091</t>
  </si>
  <si>
    <t>康帕斯酒店集团曼谷欧陆酒店</t>
  </si>
  <si>
    <t>PETTHAMMARONG PLOY</t>
  </si>
  <si>
    <t>4265.82</t>
  </si>
  <si>
    <t>600.00</t>
  </si>
  <si>
    <t>2022-12-07 11:36:26</t>
  </si>
  <si>
    <t>2022-11-01</t>
  </si>
  <si>
    <t>2770480</t>
  </si>
  <si>
    <t>曼谷美人鱼酒店</t>
  </si>
  <si>
    <t>Fryer Jessica</t>
  </si>
  <si>
    <t>702.64</t>
  </si>
  <si>
    <t>96.00</t>
  </si>
  <si>
    <t>2022-11-01 20:38:56</t>
  </si>
  <si>
    <t>2022-08-20</t>
  </si>
  <si>
    <t>2661613</t>
  </si>
  <si>
    <t>兰斯伯里古迹酒店</t>
  </si>
  <si>
    <t>Luckraft Tom</t>
  </si>
  <si>
    <t>990.93</t>
  </si>
  <si>
    <t>145.00</t>
  </si>
  <si>
    <t>2022-08-20 17:59:08</t>
  </si>
  <si>
    <t>英国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</si>
</sst>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37</xdr:row>
      <xdr:rowOff>0</xdr:rowOff>
    </xdr:from>
    <xdr:to>
      <xdr:col>13</xdr:col>
      <xdr:colOff>285750</xdr:colOff>
      <xdr:row>67</xdr:row>
      <xdr:rowOff>9525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172200"/>
          <a:ext cx="9563100" cy="5153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22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44933</v>
      </c>
      <c r="G2" s="6">
        <v>44934</v>
      </c>
      <c r="H2" s="4">
        <v>1</v>
      </c>
      <c r="I2" s="4">
        <v>1</v>
      </c>
      <c r="J2" s="4">
        <v>1</v>
      </c>
      <c r="K2" s="4" t="s">
        <v>30</v>
      </c>
      <c r="L2" s="4">
        <v>145</v>
      </c>
      <c r="M2" s="4">
        <v>145</v>
      </c>
      <c r="N2" s="4" t="s">
        <v>31</v>
      </c>
      <c r="O2" s="4" t="s">
        <v>32</v>
      </c>
      <c r="P2" s="4" t="s">
        <v>33</v>
      </c>
      <c r="Q2" s="4">
        <v>0</v>
      </c>
      <c r="R2" s="7">
        <v>44793</v>
      </c>
      <c r="S2" s="6">
        <v>44937</v>
      </c>
      <c r="T2" s="4" t="s">
        <v>34</v>
      </c>
      <c r="U2" s="4">
        <v>145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44931</v>
      </c>
      <c r="G3" s="6">
        <v>44934</v>
      </c>
      <c r="H3" s="4">
        <v>1</v>
      </c>
      <c r="I3" s="4">
        <v>3</v>
      </c>
      <c r="J3" s="4">
        <v>3</v>
      </c>
      <c r="K3" s="4" t="s">
        <v>30</v>
      </c>
      <c r="L3" s="4">
        <v>96</v>
      </c>
      <c r="M3" s="4">
        <v>96</v>
      </c>
      <c r="N3" s="4" t="s">
        <v>40</v>
      </c>
      <c r="O3" s="4" t="s">
        <v>32</v>
      </c>
      <c r="P3" s="4" t="s">
        <v>33</v>
      </c>
      <c r="Q3" s="4">
        <v>0</v>
      </c>
      <c r="R3" s="7">
        <v>44866</v>
      </c>
      <c r="S3" s="6">
        <v>44937</v>
      </c>
      <c r="T3" s="4" t="s">
        <v>34</v>
      </c>
      <c r="U3" s="4">
        <v>96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44931</v>
      </c>
      <c r="G4" s="6">
        <v>44934</v>
      </c>
      <c r="H4" s="4">
        <v>2</v>
      </c>
      <c r="I4" s="4">
        <v>3</v>
      </c>
      <c r="J4" s="4">
        <v>6</v>
      </c>
      <c r="K4" s="4" t="s">
        <v>30</v>
      </c>
      <c r="L4" s="4">
        <v>600</v>
      </c>
      <c r="M4" s="4">
        <v>600</v>
      </c>
      <c r="N4" s="4" t="s">
        <v>46</v>
      </c>
      <c r="O4" s="4" t="s">
        <v>32</v>
      </c>
      <c r="P4" s="4" t="s">
        <v>33</v>
      </c>
      <c r="Q4" s="4">
        <v>0</v>
      </c>
      <c r="R4" s="7">
        <v>44896</v>
      </c>
      <c r="S4" s="6">
        <v>44937</v>
      </c>
      <c r="T4" s="4" t="s">
        <v>34</v>
      </c>
      <c r="U4" s="4">
        <v>600</v>
      </c>
      <c r="V4" s="4">
        <v>0</v>
      </c>
      <c r="W4" s="4">
        <v>0</v>
      </c>
      <c r="X4" s="4" t="s">
        <v>47</v>
      </c>
      <c r="Y4" s="4" t="s">
        <v>48</v>
      </c>
      <c r="Z4" s="4" t="s">
        <v>49</v>
      </c>
    </row>
    <row r="5" s="4" customFormat="1" spans="1:25">
      <c r="A5" s="4" t="s">
        <v>50</v>
      </c>
      <c r="B5" s="4" t="s">
        <v>26</v>
      </c>
      <c r="C5" s="4" t="s">
        <v>27</v>
      </c>
      <c r="D5" s="4" t="s">
        <v>51</v>
      </c>
      <c r="E5" s="4" t="s">
        <v>52</v>
      </c>
      <c r="F5" s="6">
        <v>44932</v>
      </c>
      <c r="G5" s="6">
        <v>44934</v>
      </c>
      <c r="H5" s="4">
        <v>1</v>
      </c>
      <c r="I5" s="4">
        <v>2</v>
      </c>
      <c r="J5" s="4">
        <v>2</v>
      </c>
      <c r="K5" s="4" t="s">
        <v>30</v>
      </c>
      <c r="L5" s="4">
        <v>86</v>
      </c>
      <c r="M5" s="4">
        <v>86</v>
      </c>
      <c r="N5" s="4" t="s">
        <v>53</v>
      </c>
      <c r="O5" s="4" t="s">
        <v>32</v>
      </c>
      <c r="P5" s="4" t="s">
        <v>33</v>
      </c>
      <c r="Q5" s="4">
        <v>0</v>
      </c>
      <c r="R5" s="7">
        <v>44896</v>
      </c>
      <c r="S5" s="6">
        <v>44937</v>
      </c>
      <c r="T5" s="4" t="s">
        <v>34</v>
      </c>
      <c r="U5" s="4">
        <v>86</v>
      </c>
      <c r="V5" s="4">
        <v>0</v>
      </c>
      <c r="W5" s="4">
        <v>0</v>
      </c>
      <c r="X5" s="4" t="s">
        <v>54</v>
      </c>
      <c r="Y5" s="4" t="s">
        <v>55</v>
      </c>
    </row>
    <row r="6" s="4" customFormat="1" spans="1:25">
      <c r="A6" s="4" t="s">
        <v>56</v>
      </c>
      <c r="B6" s="4" t="s">
        <v>26</v>
      </c>
      <c r="C6" s="4" t="s">
        <v>27</v>
      </c>
      <c r="D6" s="4" t="s">
        <v>57</v>
      </c>
      <c r="E6" s="4" t="s">
        <v>58</v>
      </c>
      <c r="F6" s="6">
        <v>44931</v>
      </c>
      <c r="G6" s="6">
        <v>44934</v>
      </c>
      <c r="H6" s="4">
        <v>1</v>
      </c>
      <c r="I6" s="4">
        <v>3</v>
      </c>
      <c r="J6" s="4">
        <v>3</v>
      </c>
      <c r="K6" s="4" t="s">
        <v>30</v>
      </c>
      <c r="L6" s="4">
        <v>426</v>
      </c>
      <c r="M6" s="4">
        <v>426</v>
      </c>
      <c r="N6" s="4" t="s">
        <v>59</v>
      </c>
      <c r="O6" s="4" t="s">
        <v>32</v>
      </c>
      <c r="P6" s="4" t="s">
        <v>33</v>
      </c>
      <c r="Q6" s="4">
        <v>0</v>
      </c>
      <c r="R6" s="7">
        <v>44900</v>
      </c>
      <c r="S6" s="6">
        <v>44937</v>
      </c>
      <c r="T6" s="4" t="s">
        <v>34</v>
      </c>
      <c r="U6" s="4">
        <v>426</v>
      </c>
      <c r="V6" s="4">
        <v>0</v>
      </c>
      <c r="W6" s="4">
        <v>0</v>
      </c>
      <c r="X6" s="4" t="s">
        <v>60</v>
      </c>
      <c r="Y6" s="4" t="s">
        <v>61</v>
      </c>
    </row>
    <row r="7" s="4" customFormat="1" spans="1:25">
      <c r="A7" s="4" t="s">
        <v>56</v>
      </c>
      <c r="B7" s="4" t="s">
        <v>26</v>
      </c>
      <c r="C7" s="4" t="s">
        <v>62</v>
      </c>
      <c r="D7" s="4" t="s">
        <v>57</v>
      </c>
      <c r="E7" s="4" t="s">
        <v>58</v>
      </c>
      <c r="F7" s="6">
        <v>44931</v>
      </c>
      <c r="G7" s="6">
        <v>44934</v>
      </c>
      <c r="H7" s="4">
        <v>1</v>
      </c>
      <c r="I7" s="4">
        <v>3</v>
      </c>
      <c r="J7" s="4">
        <v>3</v>
      </c>
      <c r="K7" s="4" t="s">
        <v>30</v>
      </c>
      <c r="L7" s="4">
        <v>-426</v>
      </c>
      <c r="M7" s="4">
        <v>-426</v>
      </c>
      <c r="N7" s="4" t="s">
        <v>59</v>
      </c>
      <c r="O7" s="4" t="s">
        <v>32</v>
      </c>
      <c r="P7" s="4" t="s">
        <v>33</v>
      </c>
      <c r="Q7" s="4">
        <v>0</v>
      </c>
      <c r="R7" s="7">
        <v>44900</v>
      </c>
      <c r="S7" s="6">
        <v>44937</v>
      </c>
      <c r="T7" s="4" t="s">
        <v>34</v>
      </c>
      <c r="U7" s="4">
        <v>-426</v>
      </c>
      <c r="V7" s="4">
        <v>0</v>
      </c>
      <c r="W7" s="4">
        <v>0</v>
      </c>
      <c r="X7" s="4" t="s">
        <v>60</v>
      </c>
      <c r="Y7" s="4" t="s">
        <v>61</v>
      </c>
    </row>
    <row r="8" s="4" customFormat="1" spans="1:25">
      <c r="A8" s="4" t="s">
        <v>63</v>
      </c>
      <c r="B8" s="4" t="s">
        <v>26</v>
      </c>
      <c r="C8" s="4" t="s">
        <v>27</v>
      </c>
      <c r="D8" s="4" t="s">
        <v>64</v>
      </c>
      <c r="E8" s="4" t="s">
        <v>65</v>
      </c>
      <c r="F8" s="6">
        <v>44933</v>
      </c>
      <c r="G8" s="6">
        <v>44934</v>
      </c>
      <c r="H8" s="4">
        <v>1</v>
      </c>
      <c r="I8" s="4">
        <v>1</v>
      </c>
      <c r="J8" s="4">
        <v>1</v>
      </c>
      <c r="K8" s="4" t="s">
        <v>30</v>
      </c>
      <c r="L8" s="4">
        <v>129</v>
      </c>
      <c r="M8" s="4">
        <v>129</v>
      </c>
      <c r="N8" s="4" t="s">
        <v>66</v>
      </c>
      <c r="O8" s="4" t="s">
        <v>32</v>
      </c>
      <c r="P8" s="4" t="s">
        <v>33</v>
      </c>
      <c r="Q8" s="4">
        <v>0</v>
      </c>
      <c r="R8" s="7">
        <v>44906</v>
      </c>
      <c r="S8" s="6">
        <v>44937</v>
      </c>
      <c r="T8" s="4" t="s">
        <v>34</v>
      </c>
      <c r="U8" s="4">
        <v>129</v>
      </c>
      <c r="V8" s="4">
        <v>0</v>
      </c>
      <c r="W8" s="4">
        <v>0</v>
      </c>
      <c r="X8" s="4" t="s">
        <v>67</v>
      </c>
      <c r="Y8" s="4" t="s">
        <v>61</v>
      </c>
    </row>
    <row r="9" s="4" customFormat="1" spans="1:25">
      <c r="A9" s="4" t="s">
        <v>68</v>
      </c>
      <c r="B9" s="4" t="s">
        <v>26</v>
      </c>
      <c r="C9" s="4" t="s">
        <v>27</v>
      </c>
      <c r="D9" s="4" t="s">
        <v>69</v>
      </c>
      <c r="E9" s="4" t="s">
        <v>70</v>
      </c>
      <c r="F9" s="6">
        <v>44932</v>
      </c>
      <c r="G9" s="6">
        <v>44934</v>
      </c>
      <c r="H9" s="4">
        <v>1</v>
      </c>
      <c r="I9" s="4">
        <v>2</v>
      </c>
      <c r="J9" s="4">
        <v>2</v>
      </c>
      <c r="K9" s="4" t="s">
        <v>30</v>
      </c>
      <c r="L9" s="4">
        <v>124</v>
      </c>
      <c r="M9" s="4">
        <v>124</v>
      </c>
      <c r="N9" s="4" t="s">
        <v>71</v>
      </c>
      <c r="O9" s="4" t="s">
        <v>32</v>
      </c>
      <c r="P9" s="4" t="s">
        <v>33</v>
      </c>
      <c r="Q9" s="4">
        <v>0</v>
      </c>
      <c r="R9" s="7">
        <v>44907</v>
      </c>
      <c r="S9" s="6">
        <v>44937</v>
      </c>
      <c r="T9" s="4" t="s">
        <v>34</v>
      </c>
      <c r="U9" s="4">
        <v>124</v>
      </c>
      <c r="V9" s="4">
        <v>0</v>
      </c>
      <c r="W9" s="4">
        <v>0</v>
      </c>
      <c r="X9" s="4" t="s">
        <v>72</v>
      </c>
      <c r="Y9" s="4" t="s">
        <v>73</v>
      </c>
    </row>
    <row r="10" s="4" customFormat="1" spans="1:25">
      <c r="A10" s="4" t="s">
        <v>74</v>
      </c>
      <c r="B10" s="4" t="s">
        <v>26</v>
      </c>
      <c r="C10" s="4" t="s">
        <v>27</v>
      </c>
      <c r="D10" s="4" t="s">
        <v>69</v>
      </c>
      <c r="E10" s="4" t="s">
        <v>65</v>
      </c>
      <c r="F10" s="6">
        <v>44932</v>
      </c>
      <c r="G10" s="6">
        <v>44934</v>
      </c>
      <c r="H10" s="4">
        <v>1</v>
      </c>
      <c r="I10" s="4">
        <v>2</v>
      </c>
      <c r="J10" s="4">
        <v>2</v>
      </c>
      <c r="K10" s="4" t="s">
        <v>30</v>
      </c>
      <c r="L10" s="4">
        <v>142</v>
      </c>
      <c r="M10" s="4">
        <v>142</v>
      </c>
      <c r="N10" s="4" t="s">
        <v>75</v>
      </c>
      <c r="O10" s="4" t="s">
        <v>32</v>
      </c>
      <c r="P10" s="4" t="s">
        <v>33</v>
      </c>
      <c r="Q10" s="4">
        <v>0</v>
      </c>
      <c r="R10" s="7">
        <v>44907</v>
      </c>
      <c r="S10" s="6">
        <v>44937</v>
      </c>
      <c r="T10" s="4" t="s">
        <v>34</v>
      </c>
      <c r="U10" s="4">
        <v>142</v>
      </c>
      <c r="V10" s="4">
        <v>0</v>
      </c>
      <c r="W10" s="4">
        <v>0</v>
      </c>
      <c r="X10" s="4" t="s">
        <v>76</v>
      </c>
      <c r="Y10" s="4" t="s">
        <v>77</v>
      </c>
    </row>
    <row r="11" s="4" customFormat="1" spans="1:25">
      <c r="A11" s="4" t="s">
        <v>78</v>
      </c>
      <c r="B11" s="4" t="s">
        <v>26</v>
      </c>
      <c r="C11" s="4" t="s">
        <v>27</v>
      </c>
      <c r="D11" s="4" t="s">
        <v>79</v>
      </c>
      <c r="E11" s="4" t="s">
        <v>80</v>
      </c>
      <c r="F11" s="6">
        <v>44932</v>
      </c>
      <c r="G11" s="6">
        <v>44934</v>
      </c>
      <c r="H11" s="4">
        <v>1</v>
      </c>
      <c r="I11" s="4">
        <v>2</v>
      </c>
      <c r="J11" s="4">
        <v>2</v>
      </c>
      <c r="K11" s="4" t="s">
        <v>30</v>
      </c>
      <c r="L11" s="4">
        <v>114</v>
      </c>
      <c r="M11" s="4">
        <v>114</v>
      </c>
      <c r="N11" s="4" t="s">
        <v>81</v>
      </c>
      <c r="O11" s="4" t="s">
        <v>32</v>
      </c>
      <c r="P11" s="4" t="s">
        <v>33</v>
      </c>
      <c r="Q11" s="4">
        <v>0</v>
      </c>
      <c r="R11" s="7">
        <v>44916</v>
      </c>
      <c r="S11" s="6">
        <v>44937</v>
      </c>
      <c r="T11" s="4" t="s">
        <v>34</v>
      </c>
      <c r="U11" s="4">
        <v>114</v>
      </c>
      <c r="V11" s="4">
        <v>0</v>
      </c>
      <c r="W11" s="4">
        <v>0</v>
      </c>
      <c r="X11" s="4" t="s">
        <v>82</v>
      </c>
      <c r="Y11" s="4" t="s">
        <v>42</v>
      </c>
    </row>
    <row r="12" s="4" customFormat="1" spans="1:25">
      <c r="A12" s="4" t="s">
        <v>83</v>
      </c>
      <c r="B12" s="4" t="s">
        <v>26</v>
      </c>
      <c r="C12" s="4" t="s">
        <v>27</v>
      </c>
      <c r="D12" s="4" t="s">
        <v>84</v>
      </c>
      <c r="E12" s="4" t="s">
        <v>85</v>
      </c>
      <c r="F12" s="6">
        <v>44930</v>
      </c>
      <c r="G12" s="6">
        <v>44934</v>
      </c>
      <c r="H12" s="4">
        <v>1</v>
      </c>
      <c r="I12" s="4">
        <v>4</v>
      </c>
      <c r="J12" s="4">
        <v>4</v>
      </c>
      <c r="K12" s="4" t="s">
        <v>30</v>
      </c>
      <c r="L12" s="4">
        <v>702</v>
      </c>
      <c r="M12" s="4">
        <v>702</v>
      </c>
      <c r="N12" s="4" t="s">
        <v>86</v>
      </c>
      <c r="O12" s="4" t="s">
        <v>32</v>
      </c>
      <c r="P12" s="4" t="s">
        <v>33</v>
      </c>
      <c r="Q12" s="4">
        <v>0</v>
      </c>
      <c r="R12" s="7">
        <v>44918</v>
      </c>
      <c r="S12" s="6">
        <v>44937</v>
      </c>
      <c r="T12" s="4" t="s">
        <v>34</v>
      </c>
      <c r="U12" s="4">
        <v>702</v>
      </c>
      <c r="V12" s="4">
        <v>0</v>
      </c>
      <c r="W12" s="4">
        <v>0</v>
      </c>
      <c r="X12" s="4" t="s">
        <v>87</v>
      </c>
      <c r="Y12" s="4" t="s">
        <v>88</v>
      </c>
    </row>
    <row r="13" s="4" customFormat="1" spans="1:25">
      <c r="A13" s="4" t="s">
        <v>89</v>
      </c>
      <c r="B13" s="4" t="s">
        <v>26</v>
      </c>
      <c r="C13" s="4" t="s">
        <v>27</v>
      </c>
      <c r="D13" s="4" t="s">
        <v>90</v>
      </c>
      <c r="E13" s="4" t="s">
        <v>91</v>
      </c>
      <c r="F13" s="6">
        <v>44933</v>
      </c>
      <c r="G13" s="6">
        <v>44934</v>
      </c>
      <c r="H13" s="4">
        <v>1</v>
      </c>
      <c r="I13" s="4">
        <v>1</v>
      </c>
      <c r="J13" s="4">
        <v>1</v>
      </c>
      <c r="K13" s="4" t="s">
        <v>30</v>
      </c>
      <c r="L13" s="4">
        <v>93</v>
      </c>
      <c r="M13" s="4">
        <v>93</v>
      </c>
      <c r="N13" s="4" t="s">
        <v>92</v>
      </c>
      <c r="O13" s="4" t="s">
        <v>32</v>
      </c>
      <c r="P13" s="4" t="s">
        <v>33</v>
      </c>
      <c r="Q13" s="4">
        <v>0</v>
      </c>
      <c r="R13" s="7">
        <v>44925</v>
      </c>
      <c r="S13" s="6">
        <v>44937</v>
      </c>
      <c r="T13" s="4" t="s">
        <v>34</v>
      </c>
      <c r="U13" s="4">
        <v>93</v>
      </c>
      <c r="V13" s="4">
        <v>0</v>
      </c>
      <c r="W13" s="4">
        <v>0</v>
      </c>
      <c r="X13" s="4" t="s">
        <v>93</v>
      </c>
      <c r="Y13" s="4" t="s">
        <v>94</v>
      </c>
    </row>
    <row r="14" s="4" customFormat="1" spans="1:25">
      <c r="A14" s="4" t="s">
        <v>95</v>
      </c>
      <c r="B14" s="4" t="s">
        <v>26</v>
      </c>
      <c r="C14" s="4" t="s">
        <v>27</v>
      </c>
      <c r="D14" s="4" t="s">
        <v>96</v>
      </c>
      <c r="E14" s="4" t="s">
        <v>97</v>
      </c>
      <c r="F14" s="6">
        <v>44929</v>
      </c>
      <c r="G14" s="6">
        <v>44934</v>
      </c>
      <c r="H14" s="4">
        <v>1</v>
      </c>
      <c r="I14" s="4">
        <v>5</v>
      </c>
      <c r="J14" s="4">
        <v>5</v>
      </c>
      <c r="K14" s="4" t="s">
        <v>30</v>
      </c>
      <c r="L14" s="4">
        <v>333</v>
      </c>
      <c r="M14" s="4">
        <v>333</v>
      </c>
      <c r="N14" s="4" t="s">
        <v>98</v>
      </c>
      <c r="O14" s="4" t="s">
        <v>32</v>
      </c>
      <c r="P14" s="4" t="s">
        <v>33</v>
      </c>
      <c r="Q14" s="4">
        <v>0</v>
      </c>
      <c r="R14" s="7">
        <v>44927</v>
      </c>
      <c r="S14" s="6">
        <v>44937</v>
      </c>
      <c r="T14" s="4" t="s">
        <v>34</v>
      </c>
      <c r="U14" s="4">
        <v>333</v>
      </c>
      <c r="V14" s="4">
        <v>0</v>
      </c>
      <c r="W14" s="4">
        <v>0</v>
      </c>
      <c r="X14" s="4" t="s">
        <v>99</v>
      </c>
      <c r="Y14" s="4" t="s">
        <v>100</v>
      </c>
    </row>
    <row r="15" s="4" customFormat="1" spans="1:25">
      <c r="A15" s="4" t="s">
        <v>101</v>
      </c>
      <c r="B15" s="4" t="s">
        <v>26</v>
      </c>
      <c r="C15" s="4" t="s">
        <v>27</v>
      </c>
      <c r="D15" s="4" t="s">
        <v>102</v>
      </c>
      <c r="E15" s="4" t="s">
        <v>103</v>
      </c>
      <c r="F15" s="6">
        <v>44933</v>
      </c>
      <c r="G15" s="6">
        <v>44934</v>
      </c>
      <c r="H15" s="4">
        <v>1</v>
      </c>
      <c r="I15" s="4">
        <v>1</v>
      </c>
      <c r="J15" s="4">
        <v>1</v>
      </c>
      <c r="K15" s="4" t="s">
        <v>30</v>
      </c>
      <c r="L15" s="4">
        <v>80</v>
      </c>
      <c r="M15" s="4">
        <v>80</v>
      </c>
      <c r="N15" s="4" t="s">
        <v>104</v>
      </c>
      <c r="O15" s="4" t="s">
        <v>32</v>
      </c>
      <c r="P15" s="4" t="s">
        <v>33</v>
      </c>
      <c r="Q15" s="4">
        <v>0</v>
      </c>
      <c r="R15" s="7">
        <v>44929</v>
      </c>
      <c r="S15" s="6">
        <v>44937</v>
      </c>
      <c r="T15" s="4" t="s">
        <v>34</v>
      </c>
      <c r="U15" s="4">
        <v>80</v>
      </c>
      <c r="V15" s="4">
        <v>0</v>
      </c>
      <c r="W15" s="4">
        <v>0</v>
      </c>
      <c r="X15" s="4" t="s">
        <v>105</v>
      </c>
      <c r="Y15" s="4" t="s">
        <v>61</v>
      </c>
    </row>
    <row r="16" s="4" customFormat="1" spans="1:25">
      <c r="A16" s="4" t="s">
        <v>106</v>
      </c>
      <c r="B16" s="4" t="s">
        <v>26</v>
      </c>
      <c r="C16" s="4" t="s">
        <v>27</v>
      </c>
      <c r="D16" s="4" t="s">
        <v>107</v>
      </c>
      <c r="E16" s="4" t="s">
        <v>108</v>
      </c>
      <c r="F16" s="6">
        <v>44930</v>
      </c>
      <c r="G16" s="6">
        <v>44934</v>
      </c>
      <c r="H16" s="4">
        <v>1</v>
      </c>
      <c r="I16" s="4">
        <v>4</v>
      </c>
      <c r="J16" s="4">
        <v>4</v>
      </c>
      <c r="K16" s="4" t="s">
        <v>30</v>
      </c>
      <c r="L16" s="4">
        <v>762</v>
      </c>
      <c r="M16" s="4">
        <v>762</v>
      </c>
      <c r="N16" s="4" t="s">
        <v>109</v>
      </c>
      <c r="O16" s="4" t="s">
        <v>32</v>
      </c>
      <c r="P16" s="4" t="s">
        <v>33</v>
      </c>
      <c r="Q16" s="4">
        <v>0</v>
      </c>
      <c r="R16" s="7">
        <v>44930</v>
      </c>
      <c r="S16" s="6">
        <v>44937</v>
      </c>
      <c r="T16" s="4" t="s">
        <v>34</v>
      </c>
      <c r="U16" s="4">
        <v>762</v>
      </c>
      <c r="V16" s="4">
        <v>0</v>
      </c>
      <c r="W16" s="4">
        <v>0</v>
      </c>
      <c r="X16" s="4" t="s">
        <v>110</v>
      </c>
      <c r="Y16" s="4" t="s">
        <v>61</v>
      </c>
    </row>
    <row r="17" s="4" customFormat="1" spans="1:25">
      <c r="A17" s="4" t="s">
        <v>111</v>
      </c>
      <c r="B17" s="4" t="s">
        <v>26</v>
      </c>
      <c r="C17" s="4" t="s">
        <v>27</v>
      </c>
      <c r="D17" s="4" t="s">
        <v>112</v>
      </c>
      <c r="E17" s="4" t="s">
        <v>103</v>
      </c>
      <c r="F17" s="6">
        <v>44933</v>
      </c>
      <c r="G17" s="6">
        <v>44934</v>
      </c>
      <c r="H17" s="4">
        <v>1</v>
      </c>
      <c r="I17" s="4">
        <v>1</v>
      </c>
      <c r="J17" s="4">
        <v>1</v>
      </c>
      <c r="K17" s="4" t="s">
        <v>30</v>
      </c>
      <c r="L17" s="4">
        <v>61</v>
      </c>
      <c r="M17" s="4">
        <v>61</v>
      </c>
      <c r="N17" s="4" t="s">
        <v>113</v>
      </c>
      <c r="O17" s="4" t="s">
        <v>32</v>
      </c>
      <c r="P17" s="4" t="s">
        <v>33</v>
      </c>
      <c r="Q17" s="4">
        <v>0</v>
      </c>
      <c r="R17" s="7">
        <v>44930</v>
      </c>
      <c r="S17" s="6">
        <v>44937</v>
      </c>
      <c r="T17" s="4" t="s">
        <v>34</v>
      </c>
      <c r="U17" s="4">
        <v>61</v>
      </c>
      <c r="V17" s="4">
        <v>0</v>
      </c>
      <c r="W17" s="4">
        <v>0</v>
      </c>
      <c r="X17" s="4" t="s">
        <v>114</v>
      </c>
      <c r="Y17" s="4" t="s">
        <v>115</v>
      </c>
    </row>
    <row r="18" s="4" customFormat="1" spans="1:25">
      <c r="A18" s="4" t="s">
        <v>116</v>
      </c>
      <c r="B18" s="4" t="s">
        <v>26</v>
      </c>
      <c r="C18" s="4" t="s">
        <v>27</v>
      </c>
      <c r="D18" s="4" t="s">
        <v>117</v>
      </c>
      <c r="E18" s="4" t="s">
        <v>118</v>
      </c>
      <c r="F18" s="6">
        <v>44933</v>
      </c>
      <c r="G18" s="6">
        <v>44934</v>
      </c>
      <c r="H18" s="4">
        <v>1</v>
      </c>
      <c r="I18" s="4">
        <v>1</v>
      </c>
      <c r="J18" s="4">
        <v>1</v>
      </c>
      <c r="K18" s="4" t="s">
        <v>30</v>
      </c>
      <c r="L18" s="4">
        <v>69</v>
      </c>
      <c r="M18" s="4">
        <v>69</v>
      </c>
      <c r="N18" s="4" t="s">
        <v>119</v>
      </c>
      <c r="O18" s="4" t="s">
        <v>32</v>
      </c>
      <c r="P18" s="4" t="s">
        <v>33</v>
      </c>
      <c r="Q18" s="4">
        <v>0</v>
      </c>
      <c r="R18" s="7">
        <v>44931</v>
      </c>
      <c r="S18" s="6">
        <v>44937</v>
      </c>
      <c r="T18" s="4" t="s">
        <v>34</v>
      </c>
      <c r="U18" s="4">
        <v>69</v>
      </c>
      <c r="V18" s="4">
        <v>0</v>
      </c>
      <c r="W18" s="4">
        <v>0</v>
      </c>
      <c r="X18" s="4" t="s">
        <v>120</v>
      </c>
      <c r="Y18" s="4" t="s">
        <v>61</v>
      </c>
    </row>
    <row r="19" s="4" customFormat="1" spans="1:25">
      <c r="A19" s="4" t="s">
        <v>121</v>
      </c>
      <c r="B19" s="4" t="s">
        <v>26</v>
      </c>
      <c r="C19" s="4" t="s">
        <v>27</v>
      </c>
      <c r="D19" s="4" t="s">
        <v>122</v>
      </c>
      <c r="E19" s="4" t="s">
        <v>123</v>
      </c>
      <c r="F19" s="6">
        <v>44933</v>
      </c>
      <c r="G19" s="6">
        <v>44934</v>
      </c>
      <c r="H19" s="4">
        <v>1</v>
      </c>
      <c r="I19" s="4">
        <v>1</v>
      </c>
      <c r="J19" s="4">
        <v>1</v>
      </c>
      <c r="K19" s="4" t="s">
        <v>30</v>
      </c>
      <c r="L19" s="4">
        <v>48</v>
      </c>
      <c r="M19" s="4">
        <v>48</v>
      </c>
      <c r="N19" s="4" t="s">
        <v>124</v>
      </c>
      <c r="O19" s="4" t="s">
        <v>32</v>
      </c>
      <c r="P19" s="4" t="s">
        <v>33</v>
      </c>
      <c r="Q19" s="4">
        <v>0</v>
      </c>
      <c r="R19" s="7">
        <v>44932</v>
      </c>
      <c r="S19" s="6">
        <v>44937</v>
      </c>
      <c r="T19" s="4" t="s">
        <v>34</v>
      </c>
      <c r="U19" s="4">
        <v>48</v>
      </c>
      <c r="V19" s="4">
        <v>0</v>
      </c>
      <c r="W19" s="4">
        <v>0</v>
      </c>
      <c r="X19" s="4" t="s">
        <v>125</v>
      </c>
      <c r="Y19" s="4" t="s">
        <v>126</v>
      </c>
    </row>
    <row r="20" s="4" customFormat="1" spans="1:25">
      <c r="A20" s="4" t="s">
        <v>127</v>
      </c>
      <c r="B20" s="4" t="s">
        <v>26</v>
      </c>
      <c r="C20" s="4" t="s">
        <v>27</v>
      </c>
      <c r="D20" s="4" t="s">
        <v>128</v>
      </c>
      <c r="E20" s="4" t="s">
        <v>129</v>
      </c>
      <c r="F20" s="6">
        <v>44933</v>
      </c>
      <c r="G20" s="6">
        <v>44934</v>
      </c>
      <c r="H20" s="4">
        <v>1</v>
      </c>
      <c r="I20" s="4">
        <v>1</v>
      </c>
      <c r="J20" s="4">
        <v>1</v>
      </c>
      <c r="K20" s="4" t="s">
        <v>30</v>
      </c>
      <c r="L20" s="4">
        <v>71</v>
      </c>
      <c r="M20" s="4">
        <v>71</v>
      </c>
      <c r="N20" s="4" t="s">
        <v>130</v>
      </c>
      <c r="O20" s="4" t="s">
        <v>32</v>
      </c>
      <c r="P20" s="4" t="s">
        <v>33</v>
      </c>
      <c r="Q20" s="4">
        <v>0</v>
      </c>
      <c r="R20" s="7">
        <v>44932</v>
      </c>
      <c r="S20" s="6">
        <v>44937</v>
      </c>
      <c r="T20" s="4" t="s">
        <v>34</v>
      </c>
      <c r="U20" s="4">
        <v>71</v>
      </c>
      <c r="V20" s="4">
        <v>0</v>
      </c>
      <c r="W20" s="4">
        <v>0</v>
      </c>
      <c r="X20" s="4" t="s">
        <v>131</v>
      </c>
      <c r="Y20" s="4" t="s">
        <v>132</v>
      </c>
    </row>
    <row r="21" s="4" customFormat="1" spans="1:25">
      <c r="A21" s="4" t="s">
        <v>133</v>
      </c>
      <c r="B21" s="4" t="s">
        <v>26</v>
      </c>
      <c r="C21" s="4" t="s">
        <v>27</v>
      </c>
      <c r="D21" s="4" t="s">
        <v>134</v>
      </c>
      <c r="E21" s="4" t="s">
        <v>135</v>
      </c>
      <c r="F21" s="6">
        <v>44933</v>
      </c>
      <c r="G21" s="6">
        <v>44934</v>
      </c>
      <c r="H21" s="4">
        <v>1</v>
      </c>
      <c r="I21" s="4">
        <v>1</v>
      </c>
      <c r="J21" s="4">
        <v>1</v>
      </c>
      <c r="K21" s="4" t="s">
        <v>30</v>
      </c>
      <c r="L21" s="4">
        <v>54</v>
      </c>
      <c r="M21" s="4">
        <v>54</v>
      </c>
      <c r="N21" s="4" t="s">
        <v>136</v>
      </c>
      <c r="O21" s="4" t="s">
        <v>32</v>
      </c>
      <c r="P21" s="4" t="s">
        <v>33</v>
      </c>
      <c r="Q21" s="4">
        <v>0</v>
      </c>
      <c r="R21" s="7">
        <v>44932</v>
      </c>
      <c r="S21" s="6">
        <v>44937</v>
      </c>
      <c r="T21" s="4" t="s">
        <v>34</v>
      </c>
      <c r="U21" s="4">
        <v>54</v>
      </c>
      <c r="V21" s="4">
        <v>0</v>
      </c>
      <c r="W21" s="4">
        <v>0</v>
      </c>
      <c r="X21" s="4" t="s">
        <v>137</v>
      </c>
      <c r="Y21" s="4" t="s">
        <v>61</v>
      </c>
    </row>
    <row r="22" s="4" customFormat="1" spans="1:25">
      <c r="A22" s="4" t="s">
        <v>138</v>
      </c>
      <c r="B22" s="4" t="s">
        <v>26</v>
      </c>
      <c r="C22" s="4" t="s">
        <v>27</v>
      </c>
      <c r="D22" s="4" t="s">
        <v>139</v>
      </c>
      <c r="E22" s="4" t="s">
        <v>135</v>
      </c>
      <c r="F22" s="6">
        <v>44933</v>
      </c>
      <c r="G22" s="6">
        <v>44934</v>
      </c>
      <c r="H22" s="4">
        <v>1</v>
      </c>
      <c r="I22" s="4">
        <v>1</v>
      </c>
      <c r="J22" s="4">
        <v>1</v>
      </c>
      <c r="K22" s="4" t="s">
        <v>30</v>
      </c>
      <c r="L22" s="4">
        <v>39</v>
      </c>
      <c r="M22" s="4">
        <v>39</v>
      </c>
      <c r="N22" s="4" t="s">
        <v>140</v>
      </c>
      <c r="O22" s="4" t="s">
        <v>32</v>
      </c>
      <c r="P22" s="4" t="s">
        <v>33</v>
      </c>
      <c r="Q22" s="4">
        <v>0</v>
      </c>
      <c r="R22" s="7">
        <v>44933</v>
      </c>
      <c r="S22" s="6">
        <v>44937</v>
      </c>
      <c r="T22" s="4" t="s">
        <v>34</v>
      </c>
      <c r="U22" s="4">
        <v>39</v>
      </c>
      <c r="V22" s="4">
        <v>0</v>
      </c>
      <c r="W22" s="4">
        <v>0</v>
      </c>
      <c r="X22" s="4" t="s">
        <v>141</v>
      </c>
      <c r="Y22" s="4" t="s">
        <v>142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30"/>
  <sheetViews>
    <sheetView tabSelected="1" workbookViewId="0">
      <selection activeCell="A27" sqref="A27:D30"/>
    </sheetView>
  </sheetViews>
  <sheetFormatPr defaultColWidth="9" defaultRowHeight="13.5"/>
  <cols>
    <col min="1" max="1" width="12.625" style="4"/>
    <col min="2" max="4" width="9.375" style="4"/>
    <col min="5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143</v>
      </c>
    </row>
    <row r="2" s="4" customFormat="1" spans="1:9">
      <c r="A2" s="5">
        <v>18818182900</v>
      </c>
      <c r="B2" s="6">
        <v>44933</v>
      </c>
      <c r="C2" s="6">
        <v>44934</v>
      </c>
      <c r="D2" s="4">
        <v>145</v>
      </c>
      <c r="E2" s="4" t="str">
        <f>VLOOKUP(A2,HOP!A:L,12,0)</f>
        <v>145.00</v>
      </c>
      <c r="F2" s="4" t="str">
        <f>VLOOKUP(A2,HOP!A:C,3,0)</f>
        <v>2661613</v>
      </c>
      <c r="G2" s="4">
        <f>D2-E2</f>
        <v>0</v>
      </c>
      <c r="H2" s="4" t="str">
        <f>$H$1&amp;F2</f>
        <v>，2661613</v>
      </c>
      <c r="I2" s="4" t="str">
        <f>VLOOKUP(A2,HOP!A:U,21,0)</f>
        <v>直连</v>
      </c>
    </row>
    <row r="3" s="4" customFormat="1" spans="1:9">
      <c r="A3" s="5">
        <v>21685935833</v>
      </c>
      <c r="B3" s="6">
        <v>44931</v>
      </c>
      <c r="C3" s="6">
        <v>44934</v>
      </c>
      <c r="D3" s="4">
        <v>96</v>
      </c>
      <c r="E3" s="4" t="str">
        <f>VLOOKUP(A3,HOP!A:L,12,0)</f>
        <v>96.00</v>
      </c>
      <c r="F3" s="4" t="str">
        <f>VLOOKUP(A3,HOP!A:C,3,0)</f>
        <v>2770480</v>
      </c>
      <c r="G3" s="4">
        <f t="shared" ref="G3:G21" si="0">D3-E3</f>
        <v>0</v>
      </c>
      <c r="H3" s="4" t="str">
        <f t="shared" ref="H3:H21" si="1">$H$1&amp;F3</f>
        <v>，2770480</v>
      </c>
      <c r="I3" s="4" t="str">
        <f>VLOOKUP(A3,HOP!A:U,21,0)</f>
        <v>直连</v>
      </c>
    </row>
    <row r="4" s="4" customFormat="1" spans="1:9">
      <c r="A4" s="5">
        <v>21849158436</v>
      </c>
      <c r="B4" s="6">
        <v>44931</v>
      </c>
      <c r="C4" s="6">
        <v>44934</v>
      </c>
      <c r="D4" s="4">
        <v>600</v>
      </c>
      <c r="E4" s="4" t="str">
        <f>VLOOKUP(A4,HOP!A:L,12,0)</f>
        <v>600.00</v>
      </c>
      <c r="F4" s="4" t="str">
        <f>VLOOKUP(A4,HOP!A:C,3,0)</f>
        <v>2838091</v>
      </c>
      <c r="G4" s="4">
        <f t="shared" si="0"/>
        <v>0</v>
      </c>
      <c r="H4" s="4" t="str">
        <f t="shared" si="1"/>
        <v>，2838091</v>
      </c>
      <c r="I4" s="4" t="str">
        <f>VLOOKUP(A4,HOP!A:U,21,0)</f>
        <v>直采</v>
      </c>
    </row>
    <row r="5" s="4" customFormat="1" spans="1:9">
      <c r="A5" s="5">
        <v>21849307130</v>
      </c>
      <c r="B5" s="6">
        <v>44932</v>
      </c>
      <c r="C5" s="6">
        <v>44934</v>
      </c>
      <c r="D5" s="4">
        <v>86</v>
      </c>
      <c r="E5" s="4" t="str">
        <f>VLOOKUP(A5,HOP!A:L,12,0)</f>
        <v>86.00</v>
      </c>
      <c r="F5" s="4" t="str">
        <f>VLOOKUP(A5,HOP!A:C,3,0)</f>
        <v>2838306</v>
      </c>
      <c r="G5" s="4">
        <f t="shared" si="0"/>
        <v>0</v>
      </c>
      <c r="H5" s="4" t="str">
        <f t="shared" si="1"/>
        <v>，2838306</v>
      </c>
      <c r="I5" s="4" t="str">
        <f>VLOOKUP(A5,HOP!A:U,21,0)</f>
        <v>直采</v>
      </c>
    </row>
    <row r="6" s="4" customFormat="1" hidden="1" spans="1:9">
      <c r="A6" s="5">
        <v>999221855337045</v>
      </c>
      <c r="B6" s="6">
        <v>44931</v>
      </c>
      <c r="C6" s="6">
        <v>44934</v>
      </c>
      <c r="D6" s="4">
        <v>0</v>
      </c>
      <c r="E6" s="4" t="e">
        <f>VLOOKUP(A6,HOP!A:L,12,0)</f>
        <v>#N/A</v>
      </c>
      <c r="F6" s="4" t="e">
        <f>VLOOKUP(A6,HOP!A:C,3,0)</f>
        <v>#N/A</v>
      </c>
      <c r="G6" s="4" t="e">
        <f t="shared" si="0"/>
        <v>#N/A</v>
      </c>
      <c r="H6" s="4" t="e">
        <f t="shared" si="1"/>
        <v>#N/A</v>
      </c>
      <c r="I6" s="4" t="e">
        <f>VLOOKUP(A6,HOP!A:U,21,0)</f>
        <v>#N/A</v>
      </c>
    </row>
    <row r="7" s="4" customFormat="1" spans="1:9">
      <c r="A7" s="5">
        <v>21892897165</v>
      </c>
      <c r="B7" s="6">
        <v>44933</v>
      </c>
      <c r="C7" s="6">
        <v>44934</v>
      </c>
      <c r="D7" s="4">
        <v>129</v>
      </c>
      <c r="E7" s="4" t="str">
        <f>VLOOKUP(A7,HOP!A:L,12,0)</f>
        <v>129.00</v>
      </c>
      <c r="F7" s="4" t="str">
        <f>VLOOKUP(A7,HOP!A:C,3,0)</f>
        <v>2866513</v>
      </c>
      <c r="G7" s="4">
        <f t="shared" si="0"/>
        <v>0</v>
      </c>
      <c r="H7" s="4" t="str">
        <f t="shared" si="1"/>
        <v>，2866513</v>
      </c>
      <c r="I7" s="4" t="str">
        <f>VLOOKUP(A7,HOP!A:U,21,0)</f>
        <v>直采</v>
      </c>
    </row>
    <row r="8" s="4" customFormat="1" spans="1:9">
      <c r="A8" s="5">
        <v>21893784742</v>
      </c>
      <c r="B8" s="6">
        <v>44932</v>
      </c>
      <c r="C8" s="6">
        <v>44934</v>
      </c>
      <c r="D8" s="4">
        <v>124</v>
      </c>
      <c r="E8" s="4" t="str">
        <f>VLOOKUP(A8,HOP!A:L,12,0)</f>
        <v>124.00</v>
      </c>
      <c r="F8" s="4" t="str">
        <f>VLOOKUP(A8,HOP!A:C,3,0)</f>
        <v>2866836</v>
      </c>
      <c r="G8" s="4">
        <f t="shared" si="0"/>
        <v>0</v>
      </c>
      <c r="H8" s="4" t="str">
        <f t="shared" si="1"/>
        <v>，2866836</v>
      </c>
      <c r="I8" s="4" t="str">
        <f>VLOOKUP(A8,HOP!A:U,21,0)</f>
        <v>直采</v>
      </c>
    </row>
    <row r="9" s="4" customFormat="1" spans="1:9">
      <c r="A9" s="5">
        <v>21893791804</v>
      </c>
      <c r="B9" s="6">
        <v>44932</v>
      </c>
      <c r="C9" s="6">
        <v>44934</v>
      </c>
      <c r="D9" s="4">
        <v>142</v>
      </c>
      <c r="E9" s="4" t="str">
        <f>VLOOKUP(A9,HOP!A:L,12,0)</f>
        <v>142.00</v>
      </c>
      <c r="F9" s="4" t="str">
        <f>VLOOKUP(A9,HOP!A:C,3,0)</f>
        <v>2866841</v>
      </c>
      <c r="G9" s="4">
        <f t="shared" si="0"/>
        <v>0</v>
      </c>
      <c r="H9" s="4" t="str">
        <f t="shared" si="1"/>
        <v>，2866841</v>
      </c>
      <c r="I9" s="4" t="str">
        <f>VLOOKUP(A9,HOP!A:U,21,0)</f>
        <v>直采</v>
      </c>
    </row>
    <row r="10" s="4" customFormat="1" spans="1:9">
      <c r="A10" s="5">
        <v>999221976337197</v>
      </c>
      <c r="B10" s="6">
        <v>44932</v>
      </c>
      <c r="C10" s="6">
        <v>44934</v>
      </c>
      <c r="D10" s="4">
        <v>114</v>
      </c>
      <c r="E10" s="4" t="str">
        <f>VLOOKUP(A10,HOP!A:L,12,0)</f>
        <v>114.00</v>
      </c>
      <c r="F10" s="4" t="str">
        <f>VLOOKUP(A10,HOP!A:C,3,0)</f>
        <v>2892388</v>
      </c>
      <c r="G10" s="4">
        <f t="shared" si="0"/>
        <v>0</v>
      </c>
      <c r="H10" s="4" t="str">
        <f t="shared" si="1"/>
        <v>，2892388</v>
      </c>
      <c r="I10" s="4" t="str">
        <f>VLOOKUP(A10,HOP!A:U,21,0)</f>
        <v>直连</v>
      </c>
    </row>
    <row r="11" s="4" customFormat="1" spans="1:9">
      <c r="A11" s="5">
        <v>999221986943774</v>
      </c>
      <c r="B11" s="6">
        <v>44930</v>
      </c>
      <c r="C11" s="6">
        <v>44934</v>
      </c>
      <c r="D11" s="4">
        <v>702</v>
      </c>
      <c r="E11" s="4" t="str">
        <f>VLOOKUP(A11,HOP!A:L,12,0)</f>
        <v>702.00</v>
      </c>
      <c r="F11" s="4" t="str">
        <f>VLOOKUP(A11,HOP!A:C,3,0)</f>
        <v>2895692</v>
      </c>
      <c r="G11" s="4">
        <f t="shared" si="0"/>
        <v>0</v>
      </c>
      <c r="H11" s="4" t="str">
        <f t="shared" si="1"/>
        <v>，2895692</v>
      </c>
      <c r="I11" s="4" t="str">
        <f>VLOOKUP(A11,HOP!A:U,21,0)</f>
        <v>直连</v>
      </c>
    </row>
    <row r="12" s="4" customFormat="1" spans="1:9">
      <c r="A12" s="5">
        <v>999222032827211</v>
      </c>
      <c r="B12" s="6">
        <v>44933</v>
      </c>
      <c r="C12" s="6">
        <v>44934</v>
      </c>
      <c r="D12" s="4">
        <v>93</v>
      </c>
      <c r="E12" s="4" t="str">
        <f>VLOOKUP(A12,HOP!A:L,12,0)</f>
        <v>93.00</v>
      </c>
      <c r="F12" s="4" t="str">
        <f>VLOOKUP(A12,HOP!A:C,3,0)</f>
        <v>2911080</v>
      </c>
      <c r="G12" s="4">
        <f t="shared" si="0"/>
        <v>0</v>
      </c>
      <c r="H12" s="4" t="str">
        <f t="shared" si="1"/>
        <v>，2911080</v>
      </c>
      <c r="I12" s="4" t="str">
        <f>VLOOKUP(A12,HOP!A:U,21,0)</f>
        <v>直采</v>
      </c>
    </row>
    <row r="13" s="4" customFormat="1" spans="1:9">
      <c r="A13" s="5">
        <v>999222052913898</v>
      </c>
      <c r="B13" s="6">
        <v>44929</v>
      </c>
      <c r="C13" s="6">
        <v>44934</v>
      </c>
      <c r="D13" s="4">
        <v>333</v>
      </c>
      <c r="E13" s="4" t="str">
        <f>VLOOKUP(A13,HOP!A:L,12,0)</f>
        <v>333.00</v>
      </c>
      <c r="F13" s="4" t="str">
        <f>VLOOKUP(A13,HOP!A:C,3,0)</f>
        <v>2914741</v>
      </c>
      <c r="G13" s="4">
        <f t="shared" si="0"/>
        <v>0</v>
      </c>
      <c r="H13" s="4" t="str">
        <f t="shared" si="1"/>
        <v>，2914741</v>
      </c>
      <c r="I13" s="4" t="str">
        <f>VLOOKUP(A13,HOP!A:U,21,0)</f>
        <v>直采</v>
      </c>
    </row>
    <row r="14" s="4" customFormat="1" spans="1:9">
      <c r="A14" s="5">
        <v>999222065376712</v>
      </c>
      <c r="B14" s="6">
        <v>44933</v>
      </c>
      <c r="C14" s="6">
        <v>44934</v>
      </c>
      <c r="D14" s="4">
        <v>80</v>
      </c>
      <c r="E14" s="4" t="str">
        <f>VLOOKUP(A14,HOP!A:L,12,0)</f>
        <v>80.00</v>
      </c>
      <c r="F14" s="4" t="str">
        <f>VLOOKUP(A14,HOP!A:C,3,0)</f>
        <v>2917307</v>
      </c>
      <c r="G14" s="4">
        <f t="shared" si="0"/>
        <v>0</v>
      </c>
      <c r="H14" s="4" t="str">
        <f t="shared" si="1"/>
        <v>，2917307</v>
      </c>
      <c r="I14" s="4" t="str">
        <f>VLOOKUP(A14,HOP!A:U,21,0)</f>
        <v>直采</v>
      </c>
    </row>
    <row r="15" s="4" customFormat="1" spans="1:9">
      <c r="A15" s="5">
        <v>999222080018660</v>
      </c>
      <c r="B15" s="6">
        <v>44930</v>
      </c>
      <c r="C15" s="6">
        <v>44934</v>
      </c>
      <c r="D15" s="4">
        <v>762</v>
      </c>
      <c r="E15" s="4" t="str">
        <f>VLOOKUP(A15,HOP!A:L,12,0)</f>
        <v>762.00</v>
      </c>
      <c r="F15" s="4" t="str">
        <f>VLOOKUP(A15,HOP!A:C,3,0)</f>
        <v>2920942</v>
      </c>
      <c r="G15" s="4">
        <f t="shared" si="0"/>
        <v>0</v>
      </c>
      <c r="H15" s="4" t="str">
        <f t="shared" si="1"/>
        <v>，2920942</v>
      </c>
      <c r="I15" s="4" t="str">
        <f>VLOOKUP(A15,HOP!A:U,21,0)</f>
        <v>直连</v>
      </c>
    </row>
    <row r="16" s="4" customFormat="1" spans="1:9">
      <c r="A16" s="5">
        <v>999222081780182</v>
      </c>
      <c r="B16" s="6">
        <v>44933</v>
      </c>
      <c r="C16" s="6">
        <v>44934</v>
      </c>
      <c r="D16" s="4">
        <v>61</v>
      </c>
      <c r="E16" s="4" t="str">
        <f>VLOOKUP(A16,HOP!A:L,12,0)</f>
        <v>61.00</v>
      </c>
      <c r="F16" s="4" t="str">
        <f>VLOOKUP(A16,HOP!A:C,3,0)</f>
        <v>2921667</v>
      </c>
      <c r="G16" s="4">
        <f t="shared" si="0"/>
        <v>0</v>
      </c>
      <c r="H16" s="4" t="str">
        <f t="shared" si="1"/>
        <v>，2921667</v>
      </c>
      <c r="I16" s="4" t="str">
        <f>VLOOKUP(A16,HOP!A:U,21,0)</f>
        <v>直连</v>
      </c>
    </row>
    <row r="17" s="4" customFormat="1" spans="1:9">
      <c r="A17" s="5">
        <v>999222088037203</v>
      </c>
      <c r="B17" s="6">
        <v>44933</v>
      </c>
      <c r="C17" s="6">
        <v>44934</v>
      </c>
      <c r="D17" s="4">
        <v>69</v>
      </c>
      <c r="E17" s="4" t="str">
        <f>VLOOKUP(A17,HOP!A:L,12,0)</f>
        <v>69.00</v>
      </c>
      <c r="F17" s="4" t="str">
        <f>VLOOKUP(A17,HOP!A:C,3,0)</f>
        <v>2923250</v>
      </c>
      <c r="G17" s="4">
        <f t="shared" si="0"/>
        <v>0</v>
      </c>
      <c r="H17" s="4" t="str">
        <f t="shared" si="1"/>
        <v>，2923250</v>
      </c>
      <c r="I17" s="4" t="str">
        <f>VLOOKUP(A17,HOP!A:U,21,0)</f>
        <v>直连</v>
      </c>
    </row>
    <row r="18" s="4" customFormat="1" spans="1:9">
      <c r="A18" s="5">
        <v>999222100232753</v>
      </c>
      <c r="B18" s="6">
        <v>44933</v>
      </c>
      <c r="C18" s="6">
        <v>44934</v>
      </c>
      <c r="D18" s="4">
        <v>48</v>
      </c>
      <c r="E18" s="4" t="str">
        <f>VLOOKUP(A18,HOP!A:L,12,0)</f>
        <v>48.00</v>
      </c>
      <c r="F18" s="4" t="str">
        <f>VLOOKUP(A18,HOP!A:C,3,0)</f>
        <v>2926194</v>
      </c>
      <c r="G18" s="4">
        <f t="shared" si="0"/>
        <v>0</v>
      </c>
      <c r="H18" s="4" t="str">
        <f t="shared" si="1"/>
        <v>，2926194</v>
      </c>
      <c r="I18" s="4" t="str">
        <f>VLOOKUP(A18,HOP!A:U,21,0)</f>
        <v>直连</v>
      </c>
    </row>
    <row r="19" s="4" customFormat="1" spans="1:9">
      <c r="A19" s="5">
        <v>999222101318804</v>
      </c>
      <c r="B19" s="6">
        <v>44933</v>
      </c>
      <c r="C19" s="6">
        <v>44934</v>
      </c>
      <c r="D19" s="4">
        <v>71</v>
      </c>
      <c r="E19" s="4" t="str">
        <f>VLOOKUP(A19,HOP!A:L,12,0)</f>
        <v>71.00</v>
      </c>
      <c r="F19" s="4" t="str">
        <f>VLOOKUP(A19,HOP!A:C,3,0)</f>
        <v>2926731</v>
      </c>
      <c r="G19" s="4">
        <f t="shared" si="0"/>
        <v>0</v>
      </c>
      <c r="H19" s="4" t="str">
        <f t="shared" si="1"/>
        <v>，2926731</v>
      </c>
      <c r="I19" s="4" t="str">
        <f>VLOOKUP(A19,HOP!A:U,21,0)</f>
        <v>直连</v>
      </c>
    </row>
    <row r="20" s="4" customFormat="1" spans="1:9">
      <c r="A20" s="5">
        <v>22101432029</v>
      </c>
      <c r="B20" s="6">
        <v>44933</v>
      </c>
      <c r="C20" s="6">
        <v>44934</v>
      </c>
      <c r="D20" s="4">
        <v>54</v>
      </c>
      <c r="E20" s="4" t="str">
        <f>VLOOKUP(A20,HOP!A:L,12,0)</f>
        <v>54.00</v>
      </c>
      <c r="F20" s="4" t="str">
        <f>VLOOKUP(A20,HOP!A:C,3,0)</f>
        <v>2926789</v>
      </c>
      <c r="G20" s="4">
        <f t="shared" si="0"/>
        <v>0</v>
      </c>
      <c r="H20" s="4" t="str">
        <f t="shared" si="1"/>
        <v>，2926789</v>
      </c>
      <c r="I20" s="4" t="str">
        <f>VLOOKUP(A20,HOP!A:U,21,0)</f>
        <v>直采</v>
      </c>
    </row>
    <row r="21" s="4" customFormat="1" spans="1:9">
      <c r="A21" s="5">
        <v>999222105689029</v>
      </c>
      <c r="B21" s="6">
        <v>44933</v>
      </c>
      <c r="C21" s="6">
        <v>44934</v>
      </c>
      <c r="D21" s="4">
        <v>39</v>
      </c>
      <c r="E21" s="4" t="str">
        <f>VLOOKUP(A21,HOP!A:L,12,0)</f>
        <v>39.00</v>
      </c>
      <c r="F21" s="4" t="str">
        <f>VLOOKUP(A21,HOP!A:C,3,0)</f>
        <v>2927508</v>
      </c>
      <c r="G21" s="4">
        <f t="shared" si="0"/>
        <v>0</v>
      </c>
      <c r="H21" s="4" t="str">
        <f t="shared" si="1"/>
        <v>，2927508</v>
      </c>
      <c r="I21" s="4" t="str">
        <f>VLOOKUP(A21,HOP!A:U,21,0)</f>
        <v>直连</v>
      </c>
    </row>
    <row r="23" spans="4:4">
      <c r="D23" s="4">
        <f>SUM(D2:D22)</f>
        <v>3748</v>
      </c>
    </row>
    <row r="27" spans="1:4">
      <c r="A27" s="4" t="s">
        <v>144</v>
      </c>
      <c r="C27" s="4">
        <v>1641</v>
      </c>
      <c r="D27" s="4">
        <v>12819.41</v>
      </c>
    </row>
    <row r="28" spans="1:4">
      <c r="A28" s="4" t="s">
        <v>145</v>
      </c>
      <c r="C28" s="4">
        <v>2107</v>
      </c>
      <c r="D28" s="4">
        <v>16459.78</v>
      </c>
    </row>
    <row r="29" spans="1:4">
      <c r="A29" s="4" t="s">
        <v>146</v>
      </c>
      <c r="C29" s="4">
        <f>SUBTOTAL(9,C27:C28)</f>
        <v>3748</v>
      </c>
      <c r="D29" s="4">
        <f>SUBTOTAL(9,D27:D28)</f>
        <v>29279.19</v>
      </c>
    </row>
    <row r="30" spans="1:1">
      <c r="A30" s="4" t="s">
        <v>147</v>
      </c>
    </row>
  </sheetData>
  <autoFilter ref="A1:XFD30">
    <filterColumn colId="3">
      <filters blank="1">
        <filter val="93"/>
        <filter val="54"/>
        <filter val="114"/>
        <filter val="96"/>
        <filter val="61"/>
        <filter val="762"/>
        <filter val="124"/>
        <filter val="69"/>
        <filter val="129"/>
        <filter val="71"/>
        <filter val="333"/>
        <filter val="39"/>
        <filter val="80"/>
        <filter val="600"/>
        <filter val="142"/>
        <filter val="702"/>
        <filter val="145"/>
        <filter val="86"/>
        <filter val="48"/>
        <filter val="374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0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148</v>
      </c>
      <c r="B1" s="2" t="s">
        <v>149</v>
      </c>
      <c r="C1" s="2" t="s">
        <v>150</v>
      </c>
      <c r="D1" s="2" t="s">
        <v>151</v>
      </c>
      <c r="E1" s="2" t="s">
        <v>13</v>
      </c>
      <c r="F1" s="2" t="s">
        <v>5</v>
      </c>
      <c r="G1" s="2" t="s">
        <v>6</v>
      </c>
      <c r="H1" s="2" t="s">
        <v>152</v>
      </c>
      <c r="I1" s="2" t="s">
        <v>153</v>
      </c>
      <c r="J1" s="2" t="s">
        <v>154</v>
      </c>
      <c r="K1" s="2" t="s">
        <v>155</v>
      </c>
      <c r="L1" s="2" t="s">
        <v>156</v>
      </c>
      <c r="M1" s="2" t="s">
        <v>157</v>
      </c>
      <c r="N1" s="2" t="s">
        <v>158</v>
      </c>
      <c r="O1" s="2" t="s">
        <v>159</v>
      </c>
      <c r="P1" s="2" t="s">
        <v>160</v>
      </c>
      <c r="Q1" s="2" t="s">
        <v>161</v>
      </c>
      <c r="R1" s="2" t="s">
        <v>162</v>
      </c>
      <c r="S1" s="2" t="s">
        <v>163</v>
      </c>
      <c r="T1" s="2" t="s">
        <v>164</v>
      </c>
      <c r="U1" s="2" t="s">
        <v>165</v>
      </c>
      <c r="V1" s="2" t="s">
        <v>166</v>
      </c>
    </row>
    <row r="2" s="1" customFormat="1" spans="1:22">
      <c r="A2" s="3">
        <v>999222105689029</v>
      </c>
      <c r="B2" s="1" t="s">
        <v>167</v>
      </c>
      <c r="C2" s="1" t="s">
        <v>168</v>
      </c>
      <c r="D2" s="1" t="s">
        <v>169</v>
      </c>
      <c r="E2" s="1" t="s">
        <v>170</v>
      </c>
      <c r="F2" s="1" t="s">
        <v>167</v>
      </c>
      <c r="G2" s="1" t="s">
        <v>171</v>
      </c>
      <c r="H2" s="1" t="s">
        <v>172</v>
      </c>
      <c r="I2" s="1" t="s">
        <v>173</v>
      </c>
      <c r="J2" s="1" t="s">
        <v>30</v>
      </c>
      <c r="K2" s="1" t="s">
        <v>174</v>
      </c>
      <c r="L2" s="1" t="s">
        <v>174</v>
      </c>
      <c r="M2" s="1" t="s">
        <v>175</v>
      </c>
      <c r="N2" s="1" t="s">
        <v>175</v>
      </c>
      <c r="O2" s="1" t="s">
        <v>176</v>
      </c>
      <c r="P2" s="1" t="s">
        <v>177</v>
      </c>
      <c r="Q2" s="1" t="s">
        <v>178</v>
      </c>
      <c r="R2" s="1" t="s">
        <v>179</v>
      </c>
      <c r="S2" s="1" t="s">
        <v>180</v>
      </c>
      <c r="T2" s="1" t="s">
        <v>181</v>
      </c>
      <c r="U2" s="1" t="s">
        <v>182</v>
      </c>
      <c r="V2" s="1" t="s">
        <v>183</v>
      </c>
    </row>
    <row r="3" s="1" customFormat="1" spans="1:22">
      <c r="A3" s="3">
        <v>22101432029</v>
      </c>
      <c r="B3" s="1" t="s">
        <v>184</v>
      </c>
      <c r="C3" s="1" t="s">
        <v>185</v>
      </c>
      <c r="D3" s="1" t="s">
        <v>186</v>
      </c>
      <c r="E3" s="1" t="s">
        <v>187</v>
      </c>
      <c r="F3" s="1" t="s">
        <v>167</v>
      </c>
      <c r="G3" s="1" t="s">
        <v>171</v>
      </c>
      <c r="H3" s="1" t="s">
        <v>172</v>
      </c>
      <c r="I3" s="1" t="s">
        <v>188</v>
      </c>
      <c r="J3" s="1" t="s">
        <v>30</v>
      </c>
      <c r="K3" s="1" t="s">
        <v>189</v>
      </c>
      <c r="L3" s="1" t="s">
        <v>189</v>
      </c>
      <c r="M3" s="1" t="s">
        <v>175</v>
      </c>
      <c r="N3" s="1" t="s">
        <v>175</v>
      </c>
      <c r="O3" s="1" t="s">
        <v>176</v>
      </c>
      <c r="P3" s="1" t="s">
        <v>177</v>
      </c>
      <c r="Q3" s="1" t="s">
        <v>178</v>
      </c>
      <c r="R3" s="1" t="s">
        <v>190</v>
      </c>
      <c r="S3" s="1" t="s">
        <v>180</v>
      </c>
      <c r="T3" s="1" t="s">
        <v>181</v>
      </c>
      <c r="U3" s="1" t="s">
        <v>191</v>
      </c>
      <c r="V3" s="1" t="s">
        <v>192</v>
      </c>
    </row>
    <row r="4" s="1" customFormat="1" spans="1:22">
      <c r="A4" s="3">
        <v>999222101318804</v>
      </c>
      <c r="B4" s="1" t="s">
        <v>184</v>
      </c>
      <c r="C4" s="1" t="s">
        <v>193</v>
      </c>
      <c r="D4" s="1" t="s">
        <v>194</v>
      </c>
      <c r="E4" s="1" t="s">
        <v>195</v>
      </c>
      <c r="F4" s="1" t="s">
        <v>167</v>
      </c>
      <c r="G4" s="1" t="s">
        <v>171</v>
      </c>
      <c r="H4" s="1" t="s">
        <v>172</v>
      </c>
      <c r="I4" s="1" t="s">
        <v>196</v>
      </c>
      <c r="J4" s="1" t="s">
        <v>30</v>
      </c>
      <c r="K4" s="1" t="s">
        <v>197</v>
      </c>
      <c r="L4" s="1" t="s">
        <v>197</v>
      </c>
      <c r="M4" s="1" t="s">
        <v>175</v>
      </c>
      <c r="N4" s="1" t="s">
        <v>175</v>
      </c>
      <c r="O4" s="1" t="s">
        <v>176</v>
      </c>
      <c r="P4" s="1" t="s">
        <v>177</v>
      </c>
      <c r="Q4" s="1" t="s">
        <v>178</v>
      </c>
      <c r="R4" s="1" t="s">
        <v>198</v>
      </c>
      <c r="S4" s="1" t="s">
        <v>180</v>
      </c>
      <c r="T4" s="1" t="s">
        <v>181</v>
      </c>
      <c r="U4" s="1" t="s">
        <v>182</v>
      </c>
      <c r="V4" s="1" t="s">
        <v>199</v>
      </c>
    </row>
    <row r="5" s="1" customFormat="1" spans="1:22">
      <c r="A5" s="3">
        <v>999222100232753</v>
      </c>
      <c r="B5" s="1" t="s">
        <v>184</v>
      </c>
      <c r="C5" s="1" t="s">
        <v>200</v>
      </c>
      <c r="D5" s="1" t="s">
        <v>201</v>
      </c>
      <c r="E5" s="1" t="s">
        <v>202</v>
      </c>
      <c r="F5" s="1" t="s">
        <v>167</v>
      </c>
      <c r="G5" s="1" t="s">
        <v>171</v>
      </c>
      <c r="H5" s="1" t="s">
        <v>172</v>
      </c>
      <c r="I5" s="1" t="s">
        <v>203</v>
      </c>
      <c r="J5" s="1" t="s">
        <v>30</v>
      </c>
      <c r="K5" s="1" t="s">
        <v>204</v>
      </c>
      <c r="L5" s="1" t="s">
        <v>204</v>
      </c>
      <c r="M5" s="1" t="s">
        <v>175</v>
      </c>
      <c r="N5" s="1" t="s">
        <v>175</v>
      </c>
      <c r="O5" s="1" t="s">
        <v>176</v>
      </c>
      <c r="P5" s="1" t="s">
        <v>177</v>
      </c>
      <c r="Q5" s="1" t="s">
        <v>178</v>
      </c>
      <c r="R5" s="1" t="s">
        <v>205</v>
      </c>
      <c r="S5" s="1" t="s">
        <v>180</v>
      </c>
      <c r="T5" s="1" t="s">
        <v>181</v>
      </c>
      <c r="U5" s="1" t="s">
        <v>182</v>
      </c>
      <c r="V5" s="1" t="s">
        <v>183</v>
      </c>
    </row>
    <row r="6" s="1" customFormat="1" spans="1:22">
      <c r="A6" s="3">
        <v>999222088037203</v>
      </c>
      <c r="B6" s="1" t="s">
        <v>206</v>
      </c>
      <c r="C6" s="1" t="s">
        <v>207</v>
      </c>
      <c r="D6" s="1" t="s">
        <v>208</v>
      </c>
      <c r="E6" s="1" t="s">
        <v>209</v>
      </c>
      <c r="F6" s="1" t="s">
        <v>167</v>
      </c>
      <c r="G6" s="1" t="s">
        <v>171</v>
      </c>
      <c r="H6" s="1" t="s">
        <v>172</v>
      </c>
      <c r="I6" s="1" t="s">
        <v>210</v>
      </c>
      <c r="J6" s="1" t="s">
        <v>30</v>
      </c>
      <c r="K6" s="1" t="s">
        <v>211</v>
      </c>
      <c r="L6" s="1" t="s">
        <v>211</v>
      </c>
      <c r="M6" s="1" t="s">
        <v>175</v>
      </c>
      <c r="N6" s="1" t="s">
        <v>175</v>
      </c>
      <c r="O6" s="1" t="s">
        <v>176</v>
      </c>
      <c r="P6" s="1" t="s">
        <v>177</v>
      </c>
      <c r="Q6" s="1" t="s">
        <v>178</v>
      </c>
      <c r="R6" s="1" t="s">
        <v>212</v>
      </c>
      <c r="S6" s="1" t="s">
        <v>180</v>
      </c>
      <c r="T6" s="1" t="s">
        <v>181</v>
      </c>
      <c r="U6" s="1" t="s">
        <v>182</v>
      </c>
      <c r="V6" s="1" t="s">
        <v>192</v>
      </c>
    </row>
    <row r="7" s="1" customFormat="1" spans="1:22">
      <c r="A7" s="3">
        <v>999222081780182</v>
      </c>
      <c r="B7" s="1" t="s">
        <v>213</v>
      </c>
      <c r="C7" s="1" t="s">
        <v>214</v>
      </c>
      <c r="D7" s="1" t="s">
        <v>215</v>
      </c>
      <c r="E7" s="1" t="s">
        <v>216</v>
      </c>
      <c r="F7" s="1" t="s">
        <v>167</v>
      </c>
      <c r="G7" s="1" t="s">
        <v>171</v>
      </c>
      <c r="H7" s="1" t="s">
        <v>172</v>
      </c>
      <c r="I7" s="1" t="s">
        <v>217</v>
      </c>
      <c r="J7" s="1" t="s">
        <v>30</v>
      </c>
      <c r="K7" s="1" t="s">
        <v>218</v>
      </c>
      <c r="L7" s="1" t="s">
        <v>218</v>
      </c>
      <c r="M7" s="1" t="s">
        <v>175</v>
      </c>
      <c r="N7" s="1" t="s">
        <v>175</v>
      </c>
      <c r="O7" s="1" t="s">
        <v>176</v>
      </c>
      <c r="P7" s="1" t="s">
        <v>177</v>
      </c>
      <c r="Q7" s="1" t="s">
        <v>178</v>
      </c>
      <c r="R7" s="1" t="s">
        <v>219</v>
      </c>
      <c r="S7" s="1" t="s">
        <v>180</v>
      </c>
      <c r="T7" s="1" t="s">
        <v>181</v>
      </c>
      <c r="U7" s="1" t="s">
        <v>182</v>
      </c>
      <c r="V7" s="1" t="s">
        <v>220</v>
      </c>
    </row>
    <row r="8" s="1" customFormat="1" spans="1:22">
      <c r="A8" s="3">
        <v>999222080018660</v>
      </c>
      <c r="B8" s="1" t="s">
        <v>213</v>
      </c>
      <c r="C8" s="1" t="s">
        <v>221</v>
      </c>
      <c r="D8" s="1" t="s">
        <v>222</v>
      </c>
      <c r="E8" s="1" t="s">
        <v>223</v>
      </c>
      <c r="F8" s="1" t="s">
        <v>213</v>
      </c>
      <c r="G8" s="1" t="s">
        <v>171</v>
      </c>
      <c r="H8" s="1" t="s">
        <v>172</v>
      </c>
      <c r="I8" s="1" t="s">
        <v>224</v>
      </c>
      <c r="J8" s="1" t="s">
        <v>30</v>
      </c>
      <c r="K8" s="1" t="s">
        <v>225</v>
      </c>
      <c r="L8" s="1" t="s">
        <v>225</v>
      </c>
      <c r="M8" s="1" t="s">
        <v>175</v>
      </c>
      <c r="N8" s="1" t="s">
        <v>175</v>
      </c>
      <c r="O8" s="1" t="s">
        <v>176</v>
      </c>
      <c r="P8" s="1" t="s">
        <v>177</v>
      </c>
      <c r="Q8" s="1" t="s">
        <v>178</v>
      </c>
      <c r="R8" s="1" t="s">
        <v>226</v>
      </c>
      <c r="S8" s="1" t="s">
        <v>180</v>
      </c>
      <c r="T8" s="1" t="s">
        <v>181</v>
      </c>
      <c r="U8" s="1" t="s">
        <v>182</v>
      </c>
      <c r="V8" s="1" t="s">
        <v>227</v>
      </c>
    </row>
    <row r="9" s="1" customFormat="1" spans="1:22">
      <c r="A9" s="3">
        <v>999222065376712</v>
      </c>
      <c r="B9" s="1" t="s">
        <v>228</v>
      </c>
      <c r="C9" s="1" t="s">
        <v>229</v>
      </c>
      <c r="D9" s="1" t="s">
        <v>230</v>
      </c>
      <c r="E9" s="1" t="s">
        <v>231</v>
      </c>
      <c r="F9" s="1" t="s">
        <v>167</v>
      </c>
      <c r="G9" s="1" t="s">
        <v>171</v>
      </c>
      <c r="H9" s="1" t="s">
        <v>172</v>
      </c>
      <c r="I9" s="1" t="s">
        <v>232</v>
      </c>
      <c r="J9" s="1" t="s">
        <v>30</v>
      </c>
      <c r="K9" s="1" t="s">
        <v>233</v>
      </c>
      <c r="L9" s="1" t="s">
        <v>233</v>
      </c>
      <c r="M9" s="1" t="s">
        <v>175</v>
      </c>
      <c r="N9" s="1" t="s">
        <v>175</v>
      </c>
      <c r="O9" s="1" t="s">
        <v>176</v>
      </c>
      <c r="P9" s="1" t="s">
        <v>177</v>
      </c>
      <c r="Q9" s="1" t="s">
        <v>178</v>
      </c>
      <c r="R9" s="1" t="s">
        <v>234</v>
      </c>
      <c r="S9" s="1" t="s">
        <v>180</v>
      </c>
      <c r="T9" s="1" t="s">
        <v>181</v>
      </c>
      <c r="U9" s="1" t="s">
        <v>191</v>
      </c>
      <c r="V9" s="1" t="s">
        <v>192</v>
      </c>
    </row>
    <row r="10" s="1" customFormat="1" spans="1:22">
      <c r="A10" s="3">
        <v>999222052913898</v>
      </c>
      <c r="B10" s="1" t="s">
        <v>235</v>
      </c>
      <c r="C10" s="1" t="s">
        <v>236</v>
      </c>
      <c r="D10" s="1" t="s">
        <v>237</v>
      </c>
      <c r="E10" s="1" t="s">
        <v>238</v>
      </c>
      <c r="F10" s="1" t="s">
        <v>228</v>
      </c>
      <c r="G10" s="1" t="s">
        <v>171</v>
      </c>
      <c r="H10" s="1" t="s">
        <v>172</v>
      </c>
      <c r="I10" s="1" t="s">
        <v>239</v>
      </c>
      <c r="J10" s="1" t="s">
        <v>30</v>
      </c>
      <c r="K10" s="1" t="s">
        <v>240</v>
      </c>
      <c r="L10" s="1" t="s">
        <v>240</v>
      </c>
      <c r="M10" s="1" t="s">
        <v>175</v>
      </c>
      <c r="N10" s="1" t="s">
        <v>175</v>
      </c>
      <c r="O10" s="1" t="s">
        <v>176</v>
      </c>
      <c r="P10" s="1" t="s">
        <v>177</v>
      </c>
      <c r="Q10" s="1" t="s">
        <v>178</v>
      </c>
      <c r="R10" s="1" t="s">
        <v>241</v>
      </c>
      <c r="S10" s="1" t="s">
        <v>180</v>
      </c>
      <c r="T10" s="1" t="s">
        <v>181</v>
      </c>
      <c r="U10" s="1" t="s">
        <v>191</v>
      </c>
      <c r="V10" s="1" t="s">
        <v>192</v>
      </c>
    </row>
    <row r="11" s="1" customFormat="1" spans="1:22">
      <c r="A11" s="3">
        <v>999222032827211</v>
      </c>
      <c r="B11" s="1" t="s">
        <v>242</v>
      </c>
      <c r="C11" s="1" t="s">
        <v>243</v>
      </c>
      <c r="D11" s="1" t="s">
        <v>244</v>
      </c>
      <c r="E11" s="1" t="s">
        <v>245</v>
      </c>
      <c r="F11" s="1" t="s">
        <v>167</v>
      </c>
      <c r="G11" s="1" t="s">
        <v>171</v>
      </c>
      <c r="H11" s="1" t="s">
        <v>172</v>
      </c>
      <c r="I11" s="1" t="s">
        <v>246</v>
      </c>
      <c r="J11" s="1" t="s">
        <v>30</v>
      </c>
      <c r="K11" s="1" t="s">
        <v>247</v>
      </c>
      <c r="L11" s="1" t="s">
        <v>247</v>
      </c>
      <c r="M11" s="1" t="s">
        <v>175</v>
      </c>
      <c r="N11" s="1" t="s">
        <v>175</v>
      </c>
      <c r="O11" s="1" t="s">
        <v>176</v>
      </c>
      <c r="P11" s="1" t="s">
        <v>177</v>
      </c>
      <c r="Q11" s="1" t="s">
        <v>178</v>
      </c>
      <c r="R11" s="1" t="s">
        <v>248</v>
      </c>
      <c r="S11" s="1" t="s">
        <v>180</v>
      </c>
      <c r="T11" s="1" t="s">
        <v>181</v>
      </c>
      <c r="U11" s="1" t="s">
        <v>191</v>
      </c>
      <c r="V11" s="1" t="s">
        <v>249</v>
      </c>
    </row>
    <row r="12" s="1" customFormat="1" spans="1:22">
      <c r="A12" s="3">
        <v>999221986943774</v>
      </c>
      <c r="B12" s="1" t="s">
        <v>250</v>
      </c>
      <c r="C12" s="1" t="s">
        <v>251</v>
      </c>
      <c r="D12" s="1" t="s">
        <v>252</v>
      </c>
      <c r="E12" s="1" t="s">
        <v>253</v>
      </c>
      <c r="F12" s="1" t="s">
        <v>213</v>
      </c>
      <c r="G12" s="1" t="s">
        <v>171</v>
      </c>
      <c r="H12" s="1" t="s">
        <v>172</v>
      </c>
      <c r="I12" s="1" t="s">
        <v>254</v>
      </c>
      <c r="J12" s="1" t="s">
        <v>30</v>
      </c>
      <c r="K12" s="1" t="s">
        <v>255</v>
      </c>
      <c r="L12" s="1" t="s">
        <v>255</v>
      </c>
      <c r="M12" s="1" t="s">
        <v>175</v>
      </c>
      <c r="N12" s="1" t="s">
        <v>175</v>
      </c>
      <c r="O12" s="1" t="s">
        <v>176</v>
      </c>
      <c r="P12" s="1" t="s">
        <v>177</v>
      </c>
      <c r="Q12" s="1" t="s">
        <v>178</v>
      </c>
      <c r="R12" s="1" t="s">
        <v>256</v>
      </c>
      <c r="S12" s="1" t="s">
        <v>180</v>
      </c>
      <c r="T12" s="1" t="s">
        <v>181</v>
      </c>
      <c r="U12" s="1" t="s">
        <v>182</v>
      </c>
      <c r="V12" s="1" t="s">
        <v>257</v>
      </c>
    </row>
    <row r="13" s="1" customFormat="1" spans="1:22">
      <c r="A13" s="3">
        <v>999221976337197</v>
      </c>
      <c r="B13" s="1" t="s">
        <v>258</v>
      </c>
      <c r="C13" s="1" t="s">
        <v>259</v>
      </c>
      <c r="D13" s="1" t="s">
        <v>260</v>
      </c>
      <c r="E13" s="1" t="s">
        <v>261</v>
      </c>
      <c r="F13" s="1" t="s">
        <v>184</v>
      </c>
      <c r="G13" s="1" t="s">
        <v>171</v>
      </c>
      <c r="H13" s="1" t="s">
        <v>172</v>
      </c>
      <c r="I13" s="1" t="s">
        <v>262</v>
      </c>
      <c r="J13" s="1" t="s">
        <v>30</v>
      </c>
      <c r="K13" s="1" t="s">
        <v>263</v>
      </c>
      <c r="L13" s="1" t="s">
        <v>263</v>
      </c>
      <c r="M13" s="1" t="s">
        <v>175</v>
      </c>
      <c r="N13" s="1" t="s">
        <v>175</v>
      </c>
      <c r="O13" s="1" t="s">
        <v>176</v>
      </c>
      <c r="P13" s="1" t="s">
        <v>177</v>
      </c>
      <c r="Q13" s="1" t="s">
        <v>178</v>
      </c>
      <c r="R13" s="1" t="s">
        <v>264</v>
      </c>
      <c r="S13" s="1" t="s">
        <v>180</v>
      </c>
      <c r="T13" s="1" t="s">
        <v>181</v>
      </c>
      <c r="U13" s="1" t="s">
        <v>182</v>
      </c>
      <c r="V13" s="1" t="s">
        <v>183</v>
      </c>
    </row>
    <row r="14" s="1" customFormat="1" spans="1:22">
      <c r="A14" s="3">
        <v>21893791804</v>
      </c>
      <c r="B14" s="1" t="s">
        <v>265</v>
      </c>
      <c r="C14" s="1" t="s">
        <v>266</v>
      </c>
      <c r="D14" s="1" t="s">
        <v>267</v>
      </c>
      <c r="E14" s="1" t="s">
        <v>268</v>
      </c>
      <c r="F14" s="1" t="s">
        <v>184</v>
      </c>
      <c r="G14" s="1" t="s">
        <v>171</v>
      </c>
      <c r="H14" s="1" t="s">
        <v>172</v>
      </c>
      <c r="I14" s="1" t="s">
        <v>269</v>
      </c>
      <c r="J14" s="1" t="s">
        <v>30</v>
      </c>
      <c r="K14" s="1" t="s">
        <v>270</v>
      </c>
      <c r="L14" s="1" t="s">
        <v>270</v>
      </c>
      <c r="M14" s="1" t="s">
        <v>175</v>
      </c>
      <c r="N14" s="1" t="s">
        <v>175</v>
      </c>
      <c r="O14" s="1" t="s">
        <v>176</v>
      </c>
      <c r="P14" s="1" t="s">
        <v>177</v>
      </c>
      <c r="Q14" s="1" t="s">
        <v>178</v>
      </c>
      <c r="R14" s="1" t="s">
        <v>271</v>
      </c>
      <c r="S14" s="1" t="s">
        <v>180</v>
      </c>
      <c r="T14" s="1" t="s">
        <v>181</v>
      </c>
      <c r="U14" s="1" t="s">
        <v>191</v>
      </c>
      <c r="V14" s="1" t="s">
        <v>227</v>
      </c>
    </row>
    <row r="15" s="1" customFormat="1" spans="1:22">
      <c r="A15" s="3">
        <v>21893784742</v>
      </c>
      <c r="B15" s="1" t="s">
        <v>265</v>
      </c>
      <c r="C15" s="1" t="s">
        <v>272</v>
      </c>
      <c r="D15" s="1" t="s">
        <v>267</v>
      </c>
      <c r="E15" s="1" t="s">
        <v>273</v>
      </c>
      <c r="F15" s="1" t="s">
        <v>184</v>
      </c>
      <c r="G15" s="1" t="s">
        <v>171</v>
      </c>
      <c r="H15" s="1" t="s">
        <v>172</v>
      </c>
      <c r="I15" s="1" t="s">
        <v>274</v>
      </c>
      <c r="J15" s="1" t="s">
        <v>30</v>
      </c>
      <c r="K15" s="1" t="s">
        <v>275</v>
      </c>
      <c r="L15" s="1" t="s">
        <v>275</v>
      </c>
      <c r="M15" s="1" t="s">
        <v>175</v>
      </c>
      <c r="N15" s="1" t="s">
        <v>175</v>
      </c>
      <c r="O15" s="1" t="s">
        <v>176</v>
      </c>
      <c r="P15" s="1" t="s">
        <v>177</v>
      </c>
      <c r="Q15" s="1" t="s">
        <v>178</v>
      </c>
      <c r="R15" s="1" t="s">
        <v>276</v>
      </c>
      <c r="S15" s="1" t="s">
        <v>180</v>
      </c>
      <c r="T15" s="1" t="s">
        <v>181</v>
      </c>
      <c r="U15" s="1" t="s">
        <v>191</v>
      </c>
      <c r="V15" s="1" t="s">
        <v>227</v>
      </c>
    </row>
    <row r="16" s="1" customFormat="1" spans="1:22">
      <c r="A16" s="3">
        <v>21892897165</v>
      </c>
      <c r="B16" s="1" t="s">
        <v>277</v>
      </c>
      <c r="C16" s="1" t="s">
        <v>278</v>
      </c>
      <c r="D16" s="1" t="s">
        <v>279</v>
      </c>
      <c r="E16" s="1" t="s">
        <v>280</v>
      </c>
      <c r="F16" s="1" t="s">
        <v>167</v>
      </c>
      <c r="G16" s="1" t="s">
        <v>171</v>
      </c>
      <c r="H16" s="1" t="s">
        <v>172</v>
      </c>
      <c r="I16" s="1" t="s">
        <v>281</v>
      </c>
      <c r="J16" s="1" t="s">
        <v>30</v>
      </c>
      <c r="K16" s="1" t="s">
        <v>282</v>
      </c>
      <c r="L16" s="1" t="s">
        <v>282</v>
      </c>
      <c r="M16" s="1" t="s">
        <v>175</v>
      </c>
      <c r="N16" s="1" t="s">
        <v>175</v>
      </c>
      <c r="O16" s="1" t="s">
        <v>176</v>
      </c>
      <c r="P16" s="1" t="s">
        <v>177</v>
      </c>
      <c r="Q16" s="1" t="s">
        <v>178</v>
      </c>
      <c r="R16" s="1" t="s">
        <v>283</v>
      </c>
      <c r="S16" s="1" t="s">
        <v>180</v>
      </c>
      <c r="T16" s="1" t="s">
        <v>181</v>
      </c>
      <c r="U16" s="1" t="s">
        <v>191</v>
      </c>
      <c r="V16" s="1" t="s">
        <v>192</v>
      </c>
    </row>
    <row r="17" s="1" customFormat="1" spans="1:22">
      <c r="A17" s="3">
        <v>21849307130</v>
      </c>
      <c r="B17" s="1" t="s">
        <v>284</v>
      </c>
      <c r="C17" s="1" t="s">
        <v>285</v>
      </c>
      <c r="D17" s="1" t="s">
        <v>286</v>
      </c>
      <c r="E17" s="1" t="s">
        <v>287</v>
      </c>
      <c r="F17" s="1" t="s">
        <v>184</v>
      </c>
      <c r="G17" s="1" t="s">
        <v>171</v>
      </c>
      <c r="H17" s="1" t="s">
        <v>172</v>
      </c>
      <c r="I17" s="1" t="s">
        <v>288</v>
      </c>
      <c r="J17" s="1" t="s">
        <v>30</v>
      </c>
      <c r="K17" s="1" t="s">
        <v>289</v>
      </c>
      <c r="L17" s="1" t="s">
        <v>289</v>
      </c>
      <c r="M17" s="1" t="s">
        <v>175</v>
      </c>
      <c r="N17" s="1" t="s">
        <v>175</v>
      </c>
      <c r="O17" s="1" t="s">
        <v>176</v>
      </c>
      <c r="P17" s="1" t="s">
        <v>177</v>
      </c>
      <c r="Q17" s="1" t="s">
        <v>178</v>
      </c>
      <c r="R17" s="1" t="s">
        <v>290</v>
      </c>
      <c r="S17" s="1" t="s">
        <v>180</v>
      </c>
      <c r="T17" s="1" t="s">
        <v>181</v>
      </c>
      <c r="U17" s="1" t="s">
        <v>191</v>
      </c>
      <c r="V17" s="1" t="s">
        <v>227</v>
      </c>
    </row>
    <row r="18" s="1" customFormat="1" spans="1:22">
      <c r="A18" s="3">
        <v>21849158436</v>
      </c>
      <c r="B18" s="1" t="s">
        <v>284</v>
      </c>
      <c r="C18" s="1" t="s">
        <v>291</v>
      </c>
      <c r="D18" s="1" t="s">
        <v>292</v>
      </c>
      <c r="E18" s="1" t="s">
        <v>293</v>
      </c>
      <c r="F18" s="1" t="s">
        <v>206</v>
      </c>
      <c r="G18" s="1" t="s">
        <v>171</v>
      </c>
      <c r="H18" s="1" t="s">
        <v>172</v>
      </c>
      <c r="I18" s="1" t="s">
        <v>294</v>
      </c>
      <c r="J18" s="1" t="s">
        <v>30</v>
      </c>
      <c r="K18" s="1" t="s">
        <v>295</v>
      </c>
      <c r="L18" s="1" t="s">
        <v>295</v>
      </c>
      <c r="M18" s="1" t="s">
        <v>175</v>
      </c>
      <c r="N18" s="1" t="s">
        <v>175</v>
      </c>
      <c r="O18" s="1" t="s">
        <v>176</v>
      </c>
      <c r="P18" s="1" t="s">
        <v>177</v>
      </c>
      <c r="Q18" s="1" t="s">
        <v>178</v>
      </c>
      <c r="R18" s="1" t="s">
        <v>296</v>
      </c>
      <c r="S18" s="1" t="s">
        <v>180</v>
      </c>
      <c r="T18" s="1" t="s">
        <v>181</v>
      </c>
      <c r="U18" s="1" t="s">
        <v>191</v>
      </c>
      <c r="V18" s="1" t="s">
        <v>227</v>
      </c>
    </row>
    <row r="19" s="1" customFormat="1" spans="1:22">
      <c r="A19" s="3">
        <v>21685935833</v>
      </c>
      <c r="B19" s="1" t="s">
        <v>297</v>
      </c>
      <c r="C19" s="1" t="s">
        <v>298</v>
      </c>
      <c r="D19" s="1" t="s">
        <v>299</v>
      </c>
      <c r="E19" s="1" t="s">
        <v>300</v>
      </c>
      <c r="F19" s="1" t="s">
        <v>206</v>
      </c>
      <c r="G19" s="1" t="s">
        <v>171</v>
      </c>
      <c r="H19" s="1" t="s">
        <v>172</v>
      </c>
      <c r="I19" s="1" t="s">
        <v>301</v>
      </c>
      <c r="J19" s="1" t="s">
        <v>30</v>
      </c>
      <c r="K19" s="1" t="s">
        <v>302</v>
      </c>
      <c r="L19" s="1" t="s">
        <v>302</v>
      </c>
      <c r="M19" s="1" t="s">
        <v>175</v>
      </c>
      <c r="N19" s="1" t="s">
        <v>175</v>
      </c>
      <c r="O19" s="1" t="s">
        <v>176</v>
      </c>
      <c r="P19" s="1" t="s">
        <v>177</v>
      </c>
      <c r="Q19" s="1" t="s">
        <v>178</v>
      </c>
      <c r="R19" s="1" t="s">
        <v>303</v>
      </c>
      <c r="S19" s="1" t="s">
        <v>180</v>
      </c>
      <c r="T19" s="1" t="s">
        <v>181</v>
      </c>
      <c r="U19" s="1" t="s">
        <v>182</v>
      </c>
      <c r="V19" s="1" t="s">
        <v>227</v>
      </c>
    </row>
    <row r="20" s="1" customFormat="1" spans="1:22">
      <c r="A20" s="3">
        <v>18818182900</v>
      </c>
      <c r="B20" s="1" t="s">
        <v>304</v>
      </c>
      <c r="C20" s="1" t="s">
        <v>305</v>
      </c>
      <c r="D20" s="1" t="s">
        <v>306</v>
      </c>
      <c r="E20" s="1" t="s">
        <v>307</v>
      </c>
      <c r="F20" s="1" t="s">
        <v>167</v>
      </c>
      <c r="G20" s="1" t="s">
        <v>171</v>
      </c>
      <c r="H20" s="1" t="s">
        <v>172</v>
      </c>
      <c r="I20" s="1" t="s">
        <v>308</v>
      </c>
      <c r="J20" s="1" t="s">
        <v>30</v>
      </c>
      <c r="K20" s="1" t="s">
        <v>309</v>
      </c>
      <c r="L20" s="1" t="s">
        <v>309</v>
      </c>
      <c r="M20" s="1" t="s">
        <v>175</v>
      </c>
      <c r="N20" s="1" t="s">
        <v>175</v>
      </c>
      <c r="O20" s="1" t="s">
        <v>176</v>
      </c>
      <c r="P20" s="1" t="s">
        <v>177</v>
      </c>
      <c r="Q20" s="1" t="s">
        <v>178</v>
      </c>
      <c r="R20" s="1" t="s">
        <v>310</v>
      </c>
      <c r="S20" s="1" t="s">
        <v>180</v>
      </c>
      <c r="T20" s="1" t="s">
        <v>181</v>
      </c>
      <c r="U20" s="1" t="s">
        <v>182</v>
      </c>
      <c r="V20" s="1" t="s">
        <v>311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2023-01-11T02:26:37Z</dcterms:created>
  <dcterms:modified xsi:type="dcterms:W3CDTF">2023-01-11T03:10:01Z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FB6A226E72844A46AE744720B5594D76</vt:lpwstr>
  </property>
  <property fmtid="{D5CDD505-2E9C-101B-9397-08002B2CF9AE}" pid="3" name="KSOProductBuildVer">
    <vt:lpwstr>2052-11.1.0.12980</vt:lpwstr>
  </property>
</Properties>
</file>