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<sst xmlns="http://schemas.openxmlformats.org/spreadsheetml/2006/main" count="131" uniqueCount="94">
  <si>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</si>
  <si>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</si>
  <si>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</si>
  <si>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</si>
  <si>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</si>
  <si>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</si>
  <si>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</si>
  <si>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</si>
  <si>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</si>
  <si>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</si>
  <si>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</si>
  <si>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</si>
  <si>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</si>
  <si>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</si>
  <si>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</si>
  <si>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</si>
  <si>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</si>
  <si>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</si>
  <si>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</si>
  <si>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</si>
  <si>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</si>
  <si>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</si>
  <si>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</si>
  <si>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</si>
  <si>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</si>
  <si>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22008818645	</t>
  </si>
  <si>
    <t>Ctrip</t>
  </si>
  <si>
    <t>正常</t>
  </si>
  <si>
    <t>[深圳]深圳观澜湖硬石酒店(68299814)</t>
  </si>
  <si>
    <t>豪华双床房&lt;双人入住&gt;&lt;内宾&gt;&lt;预付&gt;&lt;无早&gt;</t>
  </si>
  <si>
    <t>CNY</t>
  </si>
  <si>
    <t>李乐乐</t>
  </si>
  <si>
    <t>CA363230112CNY</t>
  </si>
  <si>
    <t>未提现</t>
  </si>
  <si>
    <t>携程开票</t>
  </si>
  <si>
    <t xml:space="preserve">2902633	</t>
  </si>
  <si>
    <t xml:space="preserve">60598SE089846	</t>
  </si>
  <si>
    <t xml:space="preserve">999222010201804	</t>
  </si>
  <si>
    <t>[梅州]梅州白天鹅迎宾馆(100697959)</t>
  </si>
  <si>
    <t>商务城景双床房&lt;超值特惠&gt;&lt;双人入住&gt;&lt;日历房套餐高价值&gt;&lt;单早&gt;&lt;新酒店礼盒&gt;</t>
  </si>
  <si>
    <t>杨琴</t>
  </si>
  <si>
    <t xml:space="preserve">	</t>
  </si>
  <si>
    <t xml:space="preserve">999222011547743	</t>
  </si>
  <si>
    <t>商务江景双床房&lt;超值特惠&gt;&lt;双人入住&gt;&lt;日历房套餐高价值&gt;&lt;单早&gt;&lt;新酒店礼盒&gt;</t>
  </si>
  <si>
    <t>张迎乐</t>
  </si>
  <si>
    <t xml:space="preserve">999222014244577	</t>
  </si>
  <si>
    <t>江标岳</t>
  </si>
  <si>
    <t>,</t>
  </si>
  <si>
    <t>999222010201804</t>
  </si>
  <si>
    <t>202212271006330025</t>
  </si>
  <si>
    <t>999222011547743</t>
  </si>
  <si>
    <t>202212271529530025</t>
  </si>
  <si>
    <t>999222014244577</t>
  </si>
  <si>
    <t>202212272026070034</t>
  </si>
  <si>
    <t>A230112091735481</t>
  </si>
  <si>
    <t>房集：i230112091942 927.5元</t>
  </si>
  <si>
    <t>CNY / HKD 当前参考汇率: 1.155204084</t>
  </si>
  <si>
    <t>总计：1553.7 CNY/
1794.84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</si>
  <si>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</si>
  <si>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</si>
  <si>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</si>
  <si>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</si>
  <si>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</si>
  <si>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</si>
  <si>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</si>
  <si>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</si>
  <si>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</si>
  <si>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</si>
  <si>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</si>
  <si>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</si>
  <si>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</si>
  <si>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</si>
  <si>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</si>
  <si>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</si>
  <si>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</si>
  <si>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</si>
  <si>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</si>
  <si>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2022-12-26</t>
  </si>
  <si>
    <t>2902633</t>
  </si>
  <si>
    <t>深圳观澜湖硬石酒店</t>
  </si>
  <si>
    <t>2022-12-27</t>
  </si>
  <si>
    <t>2022-12-28</t>
  </si>
  <si>
    <t>退房日周结</t>
  </si>
  <si>
    <t>626.20</t>
  </si>
  <si>
    <t>RMB</t>
  </si>
  <si>
    <t>0</t>
  </si>
  <si>
    <t>0.00</t>
  </si>
  <si>
    <t>携程国内直连(DD)</t>
  </si>
  <si>
    <t>01.011249</t>
  </si>
  <si>
    <t>2022-12-26 23:28:05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</si>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</sst>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409575</xdr:colOff>
      <xdr:row>45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982200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44922</v>
      </c>
      <c r="G2" s="6">
        <v>44923</v>
      </c>
      <c r="H2" s="4">
        <v>1</v>
      </c>
      <c r="I2" s="4">
        <v>1</v>
      </c>
      <c r="J2" s="4">
        <v>1</v>
      </c>
      <c r="K2" s="4" t="s">
        <v>30</v>
      </c>
      <c r="L2" s="4">
        <v>626.2</v>
      </c>
      <c r="M2" s="4">
        <v>626.2</v>
      </c>
      <c r="N2" s="4" t="s">
        <v>31</v>
      </c>
      <c r="O2" s="4" t="s">
        <v>32</v>
      </c>
      <c r="P2" s="4" t="s">
        <v>33</v>
      </c>
      <c r="Q2" s="4">
        <v>0</v>
      </c>
      <c r="R2" s="7">
        <v>44921</v>
      </c>
      <c r="S2" s="6">
        <v>44938</v>
      </c>
      <c r="T2" s="4" t="s">
        <v>34</v>
      </c>
      <c r="U2" s="4">
        <v>626.2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44922</v>
      </c>
      <c r="G3" s="6">
        <v>44923</v>
      </c>
      <c r="H3" s="4">
        <v>1</v>
      </c>
      <c r="I3" s="4">
        <v>1</v>
      </c>
      <c r="J3" s="4">
        <v>1</v>
      </c>
      <c r="K3" s="4" t="s">
        <v>30</v>
      </c>
      <c r="L3" s="4">
        <v>308</v>
      </c>
      <c r="M3" s="4">
        <v>308</v>
      </c>
      <c r="N3" s="4" t="s">
        <v>40</v>
      </c>
      <c r="O3" s="4" t="s">
        <v>32</v>
      </c>
      <c r="P3" s="4" t="s">
        <v>33</v>
      </c>
      <c r="Q3" s="4">
        <v>0</v>
      </c>
      <c r="R3" s="7">
        <v>44922</v>
      </c>
      <c r="S3" s="6">
        <v>44938</v>
      </c>
      <c r="T3" s="4" t="s">
        <v>34</v>
      </c>
      <c r="U3" s="4">
        <v>308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44922</v>
      </c>
      <c r="G4" s="6">
        <v>44923</v>
      </c>
      <c r="H4" s="4">
        <v>1</v>
      </c>
      <c r="I4" s="4">
        <v>1</v>
      </c>
      <c r="J4" s="4">
        <v>1</v>
      </c>
      <c r="K4" s="4" t="s">
        <v>30</v>
      </c>
      <c r="L4" s="4">
        <v>311.5</v>
      </c>
      <c r="M4" s="4">
        <v>311.5</v>
      </c>
      <c r="N4" s="4" t="s">
        <v>44</v>
      </c>
      <c r="O4" s="4" t="s">
        <v>32</v>
      </c>
      <c r="P4" s="4" t="s">
        <v>33</v>
      </c>
      <c r="Q4" s="4">
        <v>0</v>
      </c>
      <c r="R4" s="7">
        <v>44922</v>
      </c>
      <c r="S4" s="6">
        <v>44938</v>
      </c>
      <c r="T4" s="4" t="s">
        <v>34</v>
      </c>
      <c r="U4" s="4">
        <v>311.5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44922</v>
      </c>
      <c r="G5" s="6">
        <v>44923</v>
      </c>
      <c r="H5" s="4">
        <v>1</v>
      </c>
      <c r="I5" s="4">
        <v>1</v>
      </c>
      <c r="J5" s="4">
        <v>1</v>
      </c>
      <c r="K5" s="4" t="s">
        <v>30</v>
      </c>
      <c r="L5" s="4">
        <v>308</v>
      </c>
      <c r="M5" s="4">
        <v>308</v>
      </c>
      <c r="N5" s="4" t="s">
        <v>46</v>
      </c>
      <c r="O5" s="4" t="s">
        <v>32</v>
      </c>
      <c r="P5" s="4" t="s">
        <v>33</v>
      </c>
      <c r="Q5" s="4">
        <v>0</v>
      </c>
      <c r="R5" s="7">
        <v>44922</v>
      </c>
      <c r="S5" s="6">
        <v>44938</v>
      </c>
      <c r="T5" s="4" t="s">
        <v>34</v>
      </c>
      <c r="U5" s="4">
        <v>308</v>
      </c>
      <c r="V5" s="4">
        <v>0</v>
      </c>
      <c r="W5" s="4">
        <v>0</v>
      </c>
      <c r="X5" s="4" t="s">
        <v>41</v>
      </c>
      <c r="Y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14" sqref="F14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22008818645</v>
      </c>
      <c r="B2" s="6">
        <v>44922</v>
      </c>
      <c r="C2" s="6">
        <v>44923</v>
      </c>
      <c r="D2" s="4">
        <v>626.2</v>
      </c>
      <c r="E2" s="4" t="str">
        <f>VLOOKUP(A2,HOP!A:L,12,0)</f>
        <v>626.20</v>
      </c>
      <c r="F2" s="4" t="str">
        <f>VLOOKUP(A2,HOP!A:C,3,0)</f>
        <v>2902633</v>
      </c>
      <c r="G2" s="4">
        <f>D2-E2</f>
        <v>0</v>
      </c>
      <c r="H2" s="4" t="str">
        <f>$H$1&amp;F2</f>
        <v>,2902633</v>
      </c>
      <c r="I2" s="4" t="str">
        <f>VLOOKUP(A2,HOP!A:U,21,0)</f>
        <v>直连</v>
      </c>
    </row>
    <row r="3" s="4" customFormat="1" spans="1:10">
      <c r="A3" s="8" t="s">
        <v>48</v>
      </c>
      <c r="B3" s="6">
        <v>44922</v>
      </c>
      <c r="C3" s="6">
        <v>44923</v>
      </c>
      <c r="D3" s="4">
        <v>308</v>
      </c>
      <c r="E3" s="4">
        <v>308</v>
      </c>
      <c r="F3" s="9" t="s">
        <v>49</v>
      </c>
      <c r="G3" s="4">
        <f>D3-E3</f>
        <v>0</v>
      </c>
      <c r="H3" s="4" t="str">
        <f>$H$1&amp;F3</f>
        <v>,202212271006330025</v>
      </c>
      <c r="I3" s="4" t="e">
        <f>VLOOKUP(A3,HOP!A:U,21,0)</f>
        <v>#N/A</v>
      </c>
      <c r="J3" s="4">
        <v>12.27</v>
      </c>
    </row>
    <row r="4" s="4" customFormat="1" spans="1:10">
      <c r="A4" s="8" t="s">
        <v>50</v>
      </c>
      <c r="B4" s="6">
        <v>44922</v>
      </c>
      <c r="C4" s="6">
        <v>44923</v>
      </c>
      <c r="D4" s="4">
        <v>311.5</v>
      </c>
      <c r="E4" s="4">
        <v>311.5</v>
      </c>
      <c r="F4" s="9" t="s">
        <v>51</v>
      </c>
      <c r="G4" s="4">
        <f>D4-E4</f>
        <v>0</v>
      </c>
      <c r="H4" s="4" t="str">
        <f>$H$1&amp;F4</f>
        <v>,202212271529530025</v>
      </c>
      <c r="I4" s="4" t="e">
        <f>VLOOKUP(A4,HOP!A:U,21,0)</f>
        <v>#N/A</v>
      </c>
      <c r="J4" s="4">
        <v>12.27</v>
      </c>
    </row>
    <row r="5" s="4" customFormat="1" spans="1:10">
      <c r="A5" s="8" t="s">
        <v>52</v>
      </c>
      <c r="B5" s="6">
        <v>44922</v>
      </c>
      <c r="C5" s="6">
        <v>44923</v>
      </c>
      <c r="D5" s="4">
        <v>308</v>
      </c>
      <c r="E5" s="4">
        <v>308</v>
      </c>
      <c r="F5" s="9" t="s">
        <v>53</v>
      </c>
      <c r="G5" s="4">
        <f>D5-E5</f>
        <v>0</v>
      </c>
      <c r="H5" s="4" t="str">
        <f>$H$1&amp;F5</f>
        <v>,202212272026070034</v>
      </c>
      <c r="I5" s="4" t="e">
        <f>VLOOKUP(A5,HOP!A:U,21,0)</f>
        <v>#N/A</v>
      </c>
      <c r="J5" s="4">
        <v>12.27</v>
      </c>
    </row>
    <row r="7" spans="4:4">
      <c r="D7" s="4">
        <f>SUM(D2:D6)</f>
        <v>1553.7</v>
      </c>
    </row>
    <row r="10" spans="1:4">
      <c r="A10" s="4" t="s">
        <v>54</v>
      </c>
      <c r="C10" s="4">
        <v>626.2</v>
      </c>
      <c r="D10" s="4">
        <v>723.39</v>
      </c>
    </row>
    <row r="11" spans="1:4">
      <c r="A11" s="4" t="s">
        <v>55</v>
      </c>
      <c r="C11" s="4">
        <v>927.5</v>
      </c>
      <c r="D11" s="4">
        <v>1071.45</v>
      </c>
    </row>
    <row r="12" spans="1:4">
      <c r="A12" s="4" t="s">
        <v>56</v>
      </c>
      <c r="C12" s="4">
        <f>SUM(C10:C11)</f>
        <v>1553.7</v>
      </c>
      <c r="D12" s="4">
        <f>SUM(D10:D11)</f>
        <v>1794.84</v>
      </c>
    </row>
    <row r="13" spans="1:1">
      <c r="A13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22008818645</v>
      </c>
      <c r="B2" s="1" t="s">
        <v>77</v>
      </c>
      <c r="C2" s="1" t="s">
        <v>78</v>
      </c>
      <c r="D2" s="1" t="s">
        <v>79</v>
      </c>
      <c r="E2" s="1" t="s">
        <v>31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2023-01-12T01:04:23Z</dcterms:created>
  <dcterms:modified xsi:type="dcterms:W3CDTF">2023-01-12T01:21:37Z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CCA6384965004422852578423F67880F</vt:lpwstr>
  </property>
  <property fmtid="{D5CDD505-2E9C-101B-9397-08002B2CF9AE}" pid="3" name="KSOProductBuildVer">
    <vt:lpwstr>2052-11.1.0.13703</vt:lpwstr>
  </property>
</Properties>
</file>