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<sst xmlns="http://schemas.openxmlformats.org/spreadsheetml/2006/main" count="402" uniqueCount="198">
  <si>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</si>
  <si>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</si>
  <si>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</si>
  <si>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</si>
  <si>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</si>
  <si>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</si>
  <si>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</si>
  <si>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</si>
  <si>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</si>
  <si>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</si>
  <si>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</si>
  <si>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</si>
  <si>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</si>
  <si>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</si>
  <si>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</si>
  <si>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</si>
  <si>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</si>
  <si>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</si>
  <si>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</si>
  <si>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</si>
  <si>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</si>
  <si>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</si>
  <si>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</si>
  <si>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</si>
  <si>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</si>
  <si>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18259841212	</t>
  </si>
  <si>
    <t>Ctrip</t>
  </si>
  <si>
    <t>正常</t>
  </si>
  <si>
    <t>[万挠]吉隆玻雪兰莪州武吉贝鲁唐商务酒店(Bukit Beruntung Business Hotel  Kuala Lumpur)(39626328)</t>
  </si>
  <si>
    <t>四人间&lt;2人入住&gt;&lt;不退款&gt;</t>
  </si>
  <si>
    <t>USD</t>
  </si>
  <si>
    <t>Ong/Chee Waye,Ong/Chee Waye,Ong/Chee Waye,Ong/Chee Waye</t>
  </si>
  <si>
    <t>CA5326230112USD</t>
  </si>
  <si>
    <t>未提现</t>
  </si>
  <si>
    <t>携程开票</t>
  </si>
  <si>
    <t xml:space="preserve">2608781	</t>
  </si>
  <si>
    <t xml:space="preserve">	</t>
  </si>
  <si>
    <t>退单</t>
  </si>
  <si>
    <t>补单</t>
  </si>
  <si>
    <t>[万挠]吉隆玻雪兰莪州武吉贝鲁唐商务酒店(Bukit Beruntung Business Hotel  Kuala Lumpur)(5931900)</t>
  </si>
  <si>
    <t xml:space="preserve">21462619108	</t>
  </si>
  <si>
    <t>[乔治市]槟城温宝利酒店 (槟城对抗新冠肺炎认证)(The Wembley – A St Giles Hotel, Penang)(38767549)</t>
  </si>
  <si>
    <t>高级特大床房&lt;2人入住&gt;&lt;不退款&gt;</t>
  </si>
  <si>
    <t>LIM/KEAN HOCK</t>
  </si>
  <si>
    <t xml:space="preserve">2742008	</t>
  </si>
  <si>
    <t xml:space="preserve">78915SE130711-14	</t>
  </si>
  <si>
    <t xml:space="preserve">21687279500	</t>
  </si>
  <si>
    <t>[普吉岛]普吉岛卡利马度假村及水疗中心 (SHA Extra Plus)(Kalima Resort &amp; Spa Phuket (SHA Extra Plus))(40721578)</t>
  </si>
  <si>
    <t>豪华海景房&lt;2人入住&gt;&lt;不退款&gt;</t>
  </si>
  <si>
    <t>liu/pui shan,liu/pui shan,liu/pui shan,liu/pui shan,liu/pui shan,liu/pui shan,liu/pui shan,liu/pui shan,liu/pui shan,liu/pui shan</t>
  </si>
  <si>
    <t xml:space="preserve">2770830	</t>
  </si>
  <si>
    <t>取消</t>
  </si>
  <si>
    <t xml:space="preserve">999222015621902	</t>
  </si>
  <si>
    <t>[兰卡威]兰卡威丹绒鲁度假村(Tanjung Rhu Resort)(37200137)</t>
  </si>
  <si>
    <t>Suite Damai&lt;2人入住&gt;&lt;不退款&gt;&lt;早餐&gt;</t>
  </si>
  <si>
    <t>P/Shivani,P/Shivani</t>
  </si>
  <si>
    <t xml:space="preserve">2904953	</t>
  </si>
  <si>
    <t xml:space="preserve">7088535	</t>
  </si>
  <si>
    <t xml:space="preserve">999222024992515	</t>
  </si>
  <si>
    <t>[吉隆坡]吉隆坡宴宾雅酒店(Impiana KLCC Hotel)(37200629)</t>
  </si>
  <si>
    <t>豪华双床房&lt;2人入住&gt;&lt;不退款&gt;</t>
  </si>
  <si>
    <t>Kwang/Liling,Kwang/Liling</t>
  </si>
  <si>
    <t xml:space="preserve">2908521	</t>
  </si>
  <si>
    <t xml:space="preserve">Acknowledged	</t>
  </si>
  <si>
    <t xml:space="preserve">999222051654656	</t>
  </si>
  <si>
    <t>[胡志明市]新世界西贡酒店(New World Saigon Hotel)(44800792)</t>
  </si>
  <si>
    <t>尊贵客房, 1 张特大床&lt;2人入住&gt;&lt;不退款&gt;&lt;早餐&gt;</t>
  </si>
  <si>
    <t>Ohrem/Sven,Ohrem/Sven</t>
  </si>
  <si>
    <t xml:space="preserve">2914309	</t>
  </si>
  <si>
    <t xml:space="preserve">57190SE065962	</t>
  </si>
  <si>
    <t xml:space="preserve">999222075470415	</t>
  </si>
  <si>
    <t>[八打灵再也]世界酒店(One World Hotel)(40740754)</t>
  </si>
  <si>
    <t>高级房&lt;1&gt;&lt;2人入住&gt;&lt;不退款&gt;&lt;早餐&gt;</t>
  </si>
  <si>
    <t>Wan/Yong Xin</t>
  </si>
  <si>
    <t xml:space="preserve">2919719	</t>
  </si>
  <si>
    <t xml:space="preserve">47319063	</t>
  </si>
  <si>
    <t xml:space="preserve">999222085753306	</t>
  </si>
  <si>
    <t>[蒙廷卢帕]马尼拉阿卡希亚酒店 (Staycation Approved)(Acacia Hotel Manila (Staycation Approved))(37200201)</t>
  </si>
  <si>
    <t>精致套房&lt;2人入住&gt;&lt;不退款&gt;&lt;早餐&gt;</t>
  </si>
  <si>
    <t>DELA CRUZ/DAVID DANIEL</t>
  </si>
  <si>
    <t xml:space="preserve">2922468	</t>
  </si>
  <si>
    <t xml:space="preserve">55092023	</t>
  </si>
  <si>
    <t xml:space="preserve">999222108766783	</t>
  </si>
  <si>
    <t>[札幌]札幌十字酒店(Cross Hotel Sapporo)(37197881)</t>
  </si>
  <si>
    <t>豪华双床房(十字楼层)&lt;2人入住&gt;&lt;不适用日本客人&gt;&lt;不退款&gt;</t>
  </si>
  <si>
    <t>XIANG/ZHIYU</t>
  </si>
  <si>
    <t xml:space="preserve">2928733	</t>
  </si>
  <si>
    <t xml:space="preserve">20230107572591872	</t>
  </si>
  <si>
    <t xml:space="preserve">999222118051570	</t>
  </si>
  <si>
    <t>[曼谷]曼谷铂尔曼皇权酒店 (SHA Plus+)(Pullman Bangkok King Power)(37197346)</t>
  </si>
  <si>
    <t>高级特大床房&lt;2人入住&gt;&lt;不退款&gt;&lt;早餐&gt;</t>
  </si>
  <si>
    <t>JIAO/ZHILIAN</t>
  </si>
  <si>
    <t xml:space="preserve">2930938	</t>
  </si>
  <si>
    <t xml:space="preserve">6323XA7552	</t>
  </si>
  <si>
    <t>，</t>
  </si>
  <si>
    <t>18259841212此单多收100.83元待退回</t>
  </si>
  <si>
    <t>A230112105252481</t>
  </si>
  <si>
    <t>A2301121055042566</t>
  </si>
  <si>
    <t>USD / HKD 当前参考汇率: 7.81065</t>
  </si>
  <si>
    <t>总计：1768.65 USD/
13814.31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</si>
  <si>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</si>
  <si>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</si>
  <si>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</si>
  <si>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</si>
  <si>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</si>
  <si>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</si>
  <si>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</si>
  <si>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</si>
  <si>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</si>
  <si>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</si>
  <si>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</si>
  <si>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</si>
  <si>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</si>
  <si>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</si>
  <si>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</si>
  <si>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</si>
  <si>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</si>
  <si>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</si>
  <si>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</si>
  <si>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2023-01-08</t>
  </si>
  <si>
    <t>2930938</t>
  </si>
  <si>
    <t>曼谷铂尔曼皇权酒店</t>
  </si>
  <si>
    <t>JIAO ZHILIAN</t>
  </si>
  <si>
    <t>2023-01-09</t>
  </si>
  <si>
    <t>退房日周结</t>
  </si>
  <si>
    <t>746.88</t>
  </si>
  <si>
    <t>109.00</t>
  </si>
  <si>
    <t>0</t>
  </si>
  <si>
    <t>0.00</t>
  </si>
  <si>
    <t>携程盛景国际直连</t>
  </si>
  <si>
    <t>01.010677</t>
  </si>
  <si>
    <t>2023-01-08 14:16:01</t>
  </si>
  <si>
    <t>否</t>
  </si>
  <si>
    <t>汇智国际旅游发展有限公司</t>
  </si>
  <si>
    <t>直连</t>
  </si>
  <si>
    <t>泰国</t>
  </si>
  <si>
    <t>2023-01-07</t>
  </si>
  <si>
    <t>2928733</t>
  </si>
  <si>
    <t>札幌克罗斯酒店</t>
  </si>
  <si>
    <t>XIANG ZHIYU</t>
  </si>
  <si>
    <t>939.42</t>
  </si>
  <si>
    <t>137.00</t>
  </si>
  <si>
    <t>2023-01-07 17:09:46</t>
  </si>
  <si>
    <t>日本</t>
  </si>
  <si>
    <t>2023-01-05</t>
  </si>
  <si>
    <t>2922468</t>
  </si>
  <si>
    <t>马尼拉阿卡希亚酒店 (Staycation Approved)</t>
  </si>
  <si>
    <t>DELA CRUZ DAVID DANIEL</t>
  </si>
  <si>
    <t>711.60</t>
  </si>
  <si>
    <t>103.00</t>
  </si>
  <si>
    <t>2023-01-05 11:55:45</t>
  </si>
  <si>
    <t>菲律宾</t>
  </si>
  <si>
    <t>2023-01-04</t>
  </si>
  <si>
    <t>2919719</t>
  </si>
  <si>
    <t>世界酒店</t>
  </si>
  <si>
    <t>Wan Yong Xin</t>
  </si>
  <si>
    <t>540.24</t>
  </si>
  <si>
    <t>78.00</t>
  </si>
  <si>
    <t>2023-01-04 10:00:37</t>
  </si>
  <si>
    <t>马来西亚</t>
  </si>
  <si>
    <t>2023-01-01</t>
  </si>
  <si>
    <t>2914309</t>
  </si>
  <si>
    <t>胡志明市新世界酒店</t>
  </si>
  <si>
    <t>Ohrem Sven,Ohrem Sven</t>
  </si>
  <si>
    <t>2023-01-06</t>
  </si>
  <si>
    <t>2718.46</t>
  </si>
  <si>
    <t>393.00</t>
  </si>
  <si>
    <t>2023-01-01 13:14:59</t>
  </si>
  <si>
    <t>越南</t>
  </si>
  <si>
    <t>2022-12-29</t>
  </si>
  <si>
    <t>2908521</t>
  </si>
  <si>
    <t>吉隆坡宴宾雅酒店</t>
  </si>
  <si>
    <t>Kwang Liling,Kwang Liling</t>
  </si>
  <si>
    <t>503.81</t>
  </si>
  <si>
    <t>72.00</t>
  </si>
  <si>
    <t>2022-12-29 14:46:53</t>
  </si>
  <si>
    <t>2022-12-27</t>
  </si>
  <si>
    <t>2904953</t>
  </si>
  <si>
    <t>丹绒鲁度假村</t>
  </si>
  <si>
    <t>P Shivani,P Shivani</t>
  </si>
  <si>
    <t>4460.48</t>
  </si>
  <si>
    <t>639.00</t>
  </si>
  <si>
    <t>2022-12-27 22:47:42</t>
  </si>
  <si>
    <t>2022-10-15</t>
  </si>
  <si>
    <t>2742008</t>
  </si>
  <si>
    <t>槟城温宝利酒店 (槟城对抗新冠肺炎认证)</t>
  </si>
  <si>
    <t>LIM KEAN HOCK</t>
  </si>
  <si>
    <t>865.25</t>
  </si>
  <si>
    <t>120.00</t>
  </si>
  <si>
    <t>2022-10-15 21:13:32</t>
  </si>
  <si>
    <t>2022-07-01</t>
  </si>
  <si>
    <t>2608781</t>
  </si>
  <si>
    <t>幸运山商务酒店</t>
  </si>
  <si>
    <t>Ong Chee Waye,Ong Chee Waye,Ong Chee Waye,Ong Chee Waye</t>
  </si>
  <si>
    <t>16.82</t>
  </si>
  <si>
    <t>16</t>
  </si>
  <si>
    <t>113</t>
  </si>
  <si>
    <t>2022-07-08 13:29:32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</si>
</sst>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514350</xdr:colOff>
      <xdr:row>54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477500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44932</v>
      </c>
      <c r="G2" s="6">
        <v>44935</v>
      </c>
      <c r="H2" s="4">
        <v>2</v>
      </c>
      <c r="I2" s="4">
        <v>3</v>
      </c>
      <c r="J2" s="4">
        <v>6</v>
      </c>
      <c r="K2" s="4" t="s">
        <v>30</v>
      </c>
      <c r="L2" s="4">
        <v>168</v>
      </c>
      <c r="M2" s="4">
        <v>168</v>
      </c>
      <c r="N2" s="4" t="s">
        <v>31</v>
      </c>
      <c r="O2" s="4" t="s">
        <v>32</v>
      </c>
      <c r="P2" s="4" t="s">
        <v>33</v>
      </c>
      <c r="Q2" s="4">
        <v>0</v>
      </c>
      <c r="R2" s="7">
        <v>44743</v>
      </c>
      <c r="S2" s="6">
        <v>44938</v>
      </c>
      <c r="T2" s="4" t="s">
        <v>34</v>
      </c>
      <c r="U2" s="4">
        <v>168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44932</v>
      </c>
      <c r="G3" s="6">
        <v>44935</v>
      </c>
      <c r="H3" s="4">
        <v>2</v>
      </c>
      <c r="I3" s="4">
        <v>3</v>
      </c>
      <c r="J3" s="4">
        <v>6</v>
      </c>
      <c r="K3" s="4" t="s">
        <v>30</v>
      </c>
      <c r="L3" s="4">
        <v>-302.08</v>
      </c>
      <c r="M3" s="4">
        <v>-302.08</v>
      </c>
      <c r="N3" s="4" t="s">
        <v>31</v>
      </c>
      <c r="O3" s="4" t="s">
        <v>32</v>
      </c>
      <c r="P3" s="4" t="s">
        <v>33</v>
      </c>
      <c r="Q3" s="4">
        <v>0</v>
      </c>
      <c r="R3" s="7">
        <v>44743</v>
      </c>
      <c r="S3" s="6">
        <v>44938</v>
      </c>
      <c r="T3" s="4" t="s">
        <v>34</v>
      </c>
      <c r="U3" s="4">
        <v>-302.08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38</v>
      </c>
      <c r="D4" s="4" t="s">
        <v>39</v>
      </c>
      <c r="E4" s="4" t="s">
        <v>29</v>
      </c>
      <c r="F4" s="6">
        <v>44932</v>
      </c>
      <c r="G4" s="6">
        <v>44935</v>
      </c>
      <c r="H4" s="4">
        <v>2</v>
      </c>
      <c r="I4" s="4">
        <v>3</v>
      </c>
      <c r="J4" s="4">
        <v>6</v>
      </c>
      <c r="K4" s="4" t="s">
        <v>30</v>
      </c>
      <c r="L4" s="4">
        <v>251.73</v>
      </c>
      <c r="M4" s="4">
        <v>251.73</v>
      </c>
      <c r="N4" s="4" t="s">
        <v>31</v>
      </c>
      <c r="O4" s="4" t="s">
        <v>32</v>
      </c>
      <c r="P4" s="4" t="s">
        <v>33</v>
      </c>
      <c r="Q4" s="4">
        <v>0</v>
      </c>
      <c r="R4" s="7">
        <v>44743</v>
      </c>
      <c r="S4" s="6">
        <v>44938</v>
      </c>
      <c r="T4" s="4" t="s">
        <v>34</v>
      </c>
      <c r="U4" s="4">
        <v>251.73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44933</v>
      </c>
      <c r="G5" s="6">
        <v>44935</v>
      </c>
      <c r="H5" s="4">
        <v>1</v>
      </c>
      <c r="I5" s="4">
        <v>2</v>
      </c>
      <c r="J5" s="4">
        <v>2</v>
      </c>
      <c r="K5" s="4" t="s">
        <v>30</v>
      </c>
      <c r="L5" s="4">
        <v>120</v>
      </c>
      <c r="M5" s="4">
        <v>120</v>
      </c>
      <c r="N5" s="4" t="s">
        <v>43</v>
      </c>
      <c r="O5" s="4" t="s">
        <v>32</v>
      </c>
      <c r="P5" s="4" t="s">
        <v>33</v>
      </c>
      <c r="Q5" s="4">
        <v>0</v>
      </c>
      <c r="R5" s="7">
        <v>44849</v>
      </c>
      <c r="S5" s="6">
        <v>44938</v>
      </c>
      <c r="T5" s="4" t="s">
        <v>34</v>
      </c>
      <c r="U5" s="4">
        <v>120</v>
      </c>
      <c r="V5" s="4">
        <v>0</v>
      </c>
      <c r="W5" s="4">
        <v>0</v>
      </c>
      <c r="X5" s="4" t="s">
        <v>44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44930</v>
      </c>
      <c r="G6" s="6">
        <v>44935</v>
      </c>
      <c r="H6" s="4">
        <v>5</v>
      </c>
      <c r="I6" s="4">
        <v>5</v>
      </c>
      <c r="J6" s="4">
        <v>25</v>
      </c>
      <c r="K6" s="4" t="s">
        <v>30</v>
      </c>
      <c r="L6" s="4">
        <v>3085</v>
      </c>
      <c r="M6" s="4">
        <v>3085</v>
      </c>
      <c r="N6" s="4" t="s">
        <v>49</v>
      </c>
      <c r="O6" s="4" t="s">
        <v>32</v>
      </c>
      <c r="P6" s="4" t="s">
        <v>33</v>
      </c>
      <c r="Q6" s="4">
        <v>0</v>
      </c>
      <c r="R6" s="7">
        <v>44867</v>
      </c>
      <c r="S6" s="6">
        <v>44938</v>
      </c>
      <c r="T6" s="4" t="s">
        <v>34</v>
      </c>
      <c r="U6" s="4">
        <v>3085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46</v>
      </c>
      <c r="B7" s="4" t="s">
        <v>26</v>
      </c>
      <c r="C7" s="4" t="s">
        <v>51</v>
      </c>
      <c r="D7" s="4" t="s">
        <v>47</v>
      </c>
      <c r="E7" s="4" t="s">
        <v>48</v>
      </c>
      <c r="F7" s="6">
        <v>44930</v>
      </c>
      <c r="G7" s="6">
        <v>44935</v>
      </c>
      <c r="H7" s="4">
        <v>5</v>
      </c>
      <c r="I7" s="4">
        <v>5</v>
      </c>
      <c r="J7" s="4">
        <v>25</v>
      </c>
      <c r="K7" s="4" t="s">
        <v>30</v>
      </c>
      <c r="L7" s="4">
        <v>-3085</v>
      </c>
      <c r="M7" s="4">
        <v>-3085</v>
      </c>
      <c r="N7" s="4" t="s">
        <v>49</v>
      </c>
      <c r="O7" s="4" t="s">
        <v>32</v>
      </c>
      <c r="P7" s="4" t="s">
        <v>33</v>
      </c>
      <c r="Q7" s="4">
        <v>0</v>
      </c>
      <c r="R7" s="7">
        <v>44867</v>
      </c>
      <c r="S7" s="6">
        <v>44938</v>
      </c>
      <c r="T7" s="4" t="s">
        <v>34</v>
      </c>
      <c r="U7" s="4">
        <v>-3085</v>
      </c>
      <c r="V7" s="4">
        <v>0</v>
      </c>
      <c r="W7" s="4">
        <v>0</v>
      </c>
      <c r="X7" s="4" t="s">
        <v>50</v>
      </c>
      <c r="Y7" s="4" t="s">
        <v>36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44931</v>
      </c>
      <c r="G8" s="6">
        <v>44935</v>
      </c>
      <c r="H8" s="4">
        <v>1</v>
      </c>
      <c r="I8" s="4">
        <v>4</v>
      </c>
      <c r="J8" s="4">
        <v>4</v>
      </c>
      <c r="K8" s="4" t="s">
        <v>30</v>
      </c>
      <c r="L8" s="4">
        <v>639</v>
      </c>
      <c r="M8" s="4">
        <v>639</v>
      </c>
      <c r="N8" s="4" t="s">
        <v>55</v>
      </c>
      <c r="O8" s="4" t="s">
        <v>32</v>
      </c>
      <c r="P8" s="4" t="s">
        <v>33</v>
      </c>
      <c r="Q8" s="4">
        <v>0</v>
      </c>
      <c r="R8" s="7">
        <v>44922</v>
      </c>
      <c r="S8" s="6">
        <v>44938</v>
      </c>
      <c r="T8" s="4" t="s">
        <v>34</v>
      </c>
      <c r="U8" s="4">
        <v>639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44934</v>
      </c>
      <c r="G9" s="6">
        <v>44935</v>
      </c>
      <c r="H9" s="4">
        <v>1</v>
      </c>
      <c r="I9" s="4">
        <v>1</v>
      </c>
      <c r="J9" s="4">
        <v>1</v>
      </c>
      <c r="K9" s="4" t="s">
        <v>30</v>
      </c>
      <c r="L9" s="4">
        <v>72</v>
      </c>
      <c r="M9" s="4">
        <v>72</v>
      </c>
      <c r="N9" s="4" t="s">
        <v>61</v>
      </c>
      <c r="O9" s="4" t="s">
        <v>32</v>
      </c>
      <c r="P9" s="4" t="s">
        <v>33</v>
      </c>
      <c r="Q9" s="4">
        <v>0</v>
      </c>
      <c r="R9" s="7">
        <v>44924</v>
      </c>
      <c r="S9" s="6">
        <v>44938</v>
      </c>
      <c r="T9" s="4" t="s">
        <v>34</v>
      </c>
      <c r="U9" s="4">
        <v>72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44932</v>
      </c>
      <c r="G10" s="6">
        <v>44935</v>
      </c>
      <c r="H10" s="4">
        <v>1</v>
      </c>
      <c r="I10" s="4">
        <v>3</v>
      </c>
      <c r="J10" s="4">
        <v>3</v>
      </c>
      <c r="K10" s="4" t="s">
        <v>30</v>
      </c>
      <c r="L10" s="4">
        <v>393</v>
      </c>
      <c r="M10" s="4">
        <v>393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44927</v>
      </c>
      <c r="S10" s="6">
        <v>44938</v>
      </c>
      <c r="T10" s="4" t="s">
        <v>34</v>
      </c>
      <c r="U10" s="4">
        <v>393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44934</v>
      </c>
      <c r="G11" s="6">
        <v>44935</v>
      </c>
      <c r="H11" s="4">
        <v>1</v>
      </c>
      <c r="I11" s="4">
        <v>1</v>
      </c>
      <c r="J11" s="4">
        <v>1</v>
      </c>
      <c r="K11" s="4" t="s">
        <v>30</v>
      </c>
      <c r="L11" s="4">
        <v>78</v>
      </c>
      <c r="M11" s="4">
        <v>78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44930</v>
      </c>
      <c r="S11" s="6">
        <v>44938</v>
      </c>
      <c r="T11" s="4" t="s">
        <v>34</v>
      </c>
      <c r="U11" s="4">
        <v>78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44934</v>
      </c>
      <c r="G12" s="6">
        <v>44935</v>
      </c>
      <c r="H12" s="4">
        <v>1</v>
      </c>
      <c r="I12" s="4">
        <v>1</v>
      </c>
      <c r="J12" s="4">
        <v>1</v>
      </c>
      <c r="K12" s="4" t="s">
        <v>30</v>
      </c>
      <c r="L12" s="4">
        <v>103</v>
      </c>
      <c r="M12" s="4">
        <v>103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44931</v>
      </c>
      <c r="S12" s="6">
        <v>44938</v>
      </c>
      <c r="T12" s="4" t="s">
        <v>34</v>
      </c>
      <c r="U12" s="4">
        <v>103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44934</v>
      </c>
      <c r="G13" s="6">
        <v>44935</v>
      </c>
      <c r="H13" s="4">
        <v>1</v>
      </c>
      <c r="I13" s="4">
        <v>1</v>
      </c>
      <c r="J13" s="4">
        <v>1</v>
      </c>
      <c r="K13" s="4" t="s">
        <v>30</v>
      </c>
      <c r="L13" s="4">
        <v>137</v>
      </c>
      <c r="M13" s="4">
        <v>137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44933</v>
      </c>
      <c r="S13" s="6">
        <v>44938</v>
      </c>
      <c r="T13" s="4" t="s">
        <v>34</v>
      </c>
      <c r="U13" s="4">
        <v>137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44934</v>
      </c>
      <c r="G14" s="6">
        <v>44935</v>
      </c>
      <c r="H14" s="4">
        <v>1</v>
      </c>
      <c r="I14" s="4">
        <v>1</v>
      </c>
      <c r="J14" s="4">
        <v>1</v>
      </c>
      <c r="K14" s="4" t="s">
        <v>30</v>
      </c>
      <c r="L14" s="4">
        <v>109</v>
      </c>
      <c r="M14" s="4">
        <v>109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44934</v>
      </c>
      <c r="S14" s="6">
        <v>44938</v>
      </c>
      <c r="T14" s="4" t="s">
        <v>34</v>
      </c>
      <c r="U14" s="4">
        <v>109</v>
      </c>
      <c r="V14" s="4">
        <v>0</v>
      </c>
      <c r="W14" s="4">
        <v>0</v>
      </c>
      <c r="X14" s="4" t="s">
        <v>92</v>
      </c>
      <c r="Y14" s="4" t="s">
        <v>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10">
      <c r="A2" s="5">
        <v>18259841212</v>
      </c>
      <c r="B2" s="6">
        <v>44932</v>
      </c>
      <c r="C2" s="6">
        <v>44935</v>
      </c>
      <c r="D2" s="4">
        <v>117.65</v>
      </c>
      <c r="E2" s="4" t="str">
        <f>VLOOKUP(A2,HOP!A:L,12,0)</f>
        <v>16.82</v>
      </c>
      <c r="F2" s="4" t="str">
        <f>VLOOKUP(A2,HOP!A:C,3,0)</f>
        <v>2608781</v>
      </c>
      <c r="G2" s="4">
        <f>D2-E2</f>
        <v>100.83</v>
      </c>
      <c r="H2" s="4" t="str">
        <f>$H$1&amp;F2</f>
        <v>，2608781</v>
      </c>
      <c r="I2" s="4" t="str">
        <f>VLOOKUP(A2,HOP!A:U,21,0)</f>
        <v>直连</v>
      </c>
      <c r="J2" s="4" t="s">
        <v>95</v>
      </c>
    </row>
    <row r="3" s="4" customFormat="1" spans="1:9">
      <c r="A3" s="5">
        <v>21462619108</v>
      </c>
      <c r="B3" s="6">
        <v>44933</v>
      </c>
      <c r="C3" s="6">
        <v>44935</v>
      </c>
      <c r="D3" s="4">
        <v>120</v>
      </c>
      <c r="E3" s="4" t="str">
        <f>VLOOKUP(A3,HOP!A:L,12,0)</f>
        <v>120.00</v>
      </c>
      <c r="F3" s="4" t="str">
        <f>VLOOKUP(A3,HOP!A:C,3,0)</f>
        <v>2742008</v>
      </c>
      <c r="G3" s="4">
        <f t="shared" ref="G3:G11" si="0">D3-E3</f>
        <v>0</v>
      </c>
      <c r="H3" s="4" t="str">
        <f t="shared" ref="H3:H11" si="1">$H$1&amp;F3</f>
        <v>，2742008</v>
      </c>
      <c r="I3" s="4" t="str">
        <f>VLOOKUP(A3,HOP!A:U,21,0)</f>
        <v>直连</v>
      </c>
    </row>
    <row r="4" s="4" customFormat="1" hidden="1" spans="1:9">
      <c r="A4" s="5">
        <v>21687279500</v>
      </c>
      <c r="B4" s="6">
        <v>44930</v>
      </c>
      <c r="C4" s="6">
        <v>44935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999222015621902</v>
      </c>
      <c r="B5" s="6">
        <v>44931</v>
      </c>
      <c r="C5" s="6">
        <v>44935</v>
      </c>
      <c r="D5" s="4">
        <v>639</v>
      </c>
      <c r="E5" s="4" t="str">
        <f>VLOOKUP(A5,HOP!A:L,12,0)</f>
        <v>639.00</v>
      </c>
      <c r="F5" s="4" t="str">
        <f>VLOOKUP(A5,HOP!A:C,3,0)</f>
        <v>2904953</v>
      </c>
      <c r="G5" s="4">
        <f t="shared" si="0"/>
        <v>0</v>
      </c>
      <c r="H5" s="4" t="str">
        <f t="shared" si="1"/>
        <v>，2904953</v>
      </c>
      <c r="I5" s="4" t="str">
        <f>VLOOKUP(A5,HOP!A:U,21,0)</f>
        <v>直连</v>
      </c>
    </row>
    <row r="6" s="4" customFormat="1" spans="1:9">
      <c r="A6" s="5">
        <v>999222024992515</v>
      </c>
      <c r="B6" s="6">
        <v>44934</v>
      </c>
      <c r="C6" s="6">
        <v>44935</v>
      </c>
      <c r="D6" s="4">
        <v>72</v>
      </c>
      <c r="E6" s="4" t="str">
        <f>VLOOKUP(A6,HOP!A:L,12,0)</f>
        <v>72.00</v>
      </c>
      <c r="F6" s="4" t="str">
        <f>VLOOKUP(A6,HOP!A:C,3,0)</f>
        <v>2908521</v>
      </c>
      <c r="G6" s="4">
        <f t="shared" si="0"/>
        <v>0</v>
      </c>
      <c r="H6" s="4" t="str">
        <f t="shared" si="1"/>
        <v>，2908521</v>
      </c>
      <c r="I6" s="4" t="str">
        <f>VLOOKUP(A6,HOP!A:U,21,0)</f>
        <v>直连</v>
      </c>
    </row>
    <row r="7" s="4" customFormat="1" spans="1:9">
      <c r="A7" s="5">
        <v>999222051654656</v>
      </c>
      <c r="B7" s="6">
        <v>44932</v>
      </c>
      <c r="C7" s="6">
        <v>44935</v>
      </c>
      <c r="D7" s="4">
        <v>393</v>
      </c>
      <c r="E7" s="4" t="str">
        <f>VLOOKUP(A7,HOP!A:L,12,0)</f>
        <v>393.00</v>
      </c>
      <c r="F7" s="4" t="str">
        <f>VLOOKUP(A7,HOP!A:C,3,0)</f>
        <v>2914309</v>
      </c>
      <c r="G7" s="4">
        <f t="shared" si="0"/>
        <v>0</v>
      </c>
      <c r="H7" s="4" t="str">
        <f t="shared" si="1"/>
        <v>，2914309</v>
      </c>
      <c r="I7" s="4" t="str">
        <f>VLOOKUP(A7,HOP!A:U,21,0)</f>
        <v>直连</v>
      </c>
    </row>
    <row r="8" s="4" customFormat="1" spans="1:9">
      <c r="A8" s="5">
        <v>999222075470415</v>
      </c>
      <c r="B8" s="6">
        <v>44934</v>
      </c>
      <c r="C8" s="6">
        <v>44935</v>
      </c>
      <c r="D8" s="4">
        <v>78</v>
      </c>
      <c r="E8" s="4" t="str">
        <f>VLOOKUP(A8,HOP!A:L,12,0)</f>
        <v>78.00</v>
      </c>
      <c r="F8" s="4" t="str">
        <f>VLOOKUP(A8,HOP!A:C,3,0)</f>
        <v>2919719</v>
      </c>
      <c r="G8" s="4">
        <f t="shared" si="0"/>
        <v>0</v>
      </c>
      <c r="H8" s="4" t="str">
        <f t="shared" si="1"/>
        <v>，2919719</v>
      </c>
      <c r="I8" s="4" t="str">
        <f>VLOOKUP(A8,HOP!A:U,21,0)</f>
        <v>直连</v>
      </c>
    </row>
    <row r="9" s="4" customFormat="1" spans="1:9">
      <c r="A9" s="5">
        <v>999222085753306</v>
      </c>
      <c r="B9" s="6">
        <v>44934</v>
      </c>
      <c r="C9" s="6">
        <v>44935</v>
      </c>
      <c r="D9" s="4">
        <v>103</v>
      </c>
      <c r="E9" s="4" t="str">
        <f>VLOOKUP(A9,HOP!A:L,12,0)</f>
        <v>103.00</v>
      </c>
      <c r="F9" s="4" t="str">
        <f>VLOOKUP(A9,HOP!A:C,3,0)</f>
        <v>2922468</v>
      </c>
      <c r="G9" s="4">
        <f t="shared" si="0"/>
        <v>0</v>
      </c>
      <c r="H9" s="4" t="str">
        <f t="shared" si="1"/>
        <v>，2922468</v>
      </c>
      <c r="I9" s="4" t="str">
        <f>VLOOKUP(A9,HOP!A:U,21,0)</f>
        <v>直连</v>
      </c>
    </row>
    <row r="10" s="4" customFormat="1" spans="1:9">
      <c r="A10" s="5">
        <v>999222108766783</v>
      </c>
      <c r="B10" s="6">
        <v>44934</v>
      </c>
      <c r="C10" s="6">
        <v>44935</v>
      </c>
      <c r="D10" s="4">
        <v>137</v>
      </c>
      <c r="E10" s="4" t="str">
        <f>VLOOKUP(A10,HOP!A:L,12,0)</f>
        <v>137.00</v>
      </c>
      <c r="F10" s="4" t="str">
        <f>VLOOKUP(A10,HOP!A:C,3,0)</f>
        <v>2928733</v>
      </c>
      <c r="G10" s="4">
        <f t="shared" si="0"/>
        <v>0</v>
      </c>
      <c r="H10" s="4" t="str">
        <f t="shared" si="1"/>
        <v>，2928733</v>
      </c>
      <c r="I10" s="4" t="str">
        <f>VLOOKUP(A10,HOP!A:U,21,0)</f>
        <v>直连</v>
      </c>
    </row>
    <row r="11" s="4" customFormat="1" spans="1:9">
      <c r="A11" s="5">
        <v>999222118051570</v>
      </c>
      <c r="B11" s="6">
        <v>44934</v>
      </c>
      <c r="C11" s="6">
        <v>44935</v>
      </c>
      <c r="D11" s="4">
        <v>109</v>
      </c>
      <c r="E11" s="4" t="str">
        <f>VLOOKUP(A11,HOP!A:L,12,0)</f>
        <v>109.00</v>
      </c>
      <c r="F11" s="4" t="str">
        <f>VLOOKUP(A11,HOP!A:C,3,0)</f>
        <v>2930938</v>
      </c>
      <c r="G11" s="4">
        <f t="shared" si="0"/>
        <v>0</v>
      </c>
      <c r="H11" s="4" t="str">
        <f t="shared" si="1"/>
        <v>，2930938</v>
      </c>
      <c r="I11" s="4" t="str">
        <f>VLOOKUP(A11,HOP!A:U,21,0)</f>
        <v>直连</v>
      </c>
    </row>
    <row r="13" spans="4:4">
      <c r="D13" s="4">
        <f>SUM(D2:D12)</f>
        <v>1768.65</v>
      </c>
    </row>
    <row r="17" spans="1:4">
      <c r="A17" s="4" t="s">
        <v>96</v>
      </c>
      <c r="C17" s="4">
        <v>1667.82</v>
      </c>
      <c r="D17" s="4">
        <v>13026.76</v>
      </c>
    </row>
    <row r="18" spans="1:4">
      <c r="A18" s="4" t="s">
        <v>97</v>
      </c>
      <c r="C18" s="4">
        <v>100.83</v>
      </c>
      <c r="D18" s="4">
        <v>787.55</v>
      </c>
    </row>
    <row r="19" spans="1:4">
      <c r="A19" s="4" t="s">
        <v>98</v>
      </c>
      <c r="C19" s="4">
        <f>SUBTOTAL(9,C17:C18)</f>
        <v>1768.65</v>
      </c>
      <c r="D19" s="4">
        <f>SUBTOTAL(9,D17:D18)</f>
        <v>13814.31</v>
      </c>
    </row>
    <row r="20" spans="1:1">
      <c r="A20" s="4" t="s">
        <v>99</v>
      </c>
    </row>
  </sheetData>
  <autoFilter ref="A1:XFD13">
    <filterColumn colId="3">
      <filters blank="1">
        <filter val="120"/>
        <filter val="72"/>
        <filter val="103"/>
        <filter val="393"/>
        <filter val="117.65"/>
        <filter val="1768.65"/>
        <filter val="137"/>
        <filter val="78"/>
        <filter val="109"/>
        <filter val="6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</row>
    <row r="2" s="1" customFormat="1" spans="1:22">
      <c r="A2" s="3">
        <v>999222118051570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119</v>
      </c>
      <c r="G2" s="1" t="s">
        <v>123</v>
      </c>
      <c r="H2" s="1" t="s">
        <v>124</v>
      </c>
      <c r="I2" s="1" t="s">
        <v>125</v>
      </c>
      <c r="J2" s="1" t="s">
        <v>30</v>
      </c>
      <c r="K2" s="1" t="s">
        <v>126</v>
      </c>
      <c r="L2" s="1" t="s">
        <v>126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  <c r="V2" s="1" t="s">
        <v>135</v>
      </c>
    </row>
    <row r="3" s="1" customFormat="1" spans="1:22">
      <c r="A3" s="3">
        <v>999222108766783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119</v>
      </c>
      <c r="G3" s="1" t="s">
        <v>123</v>
      </c>
      <c r="H3" s="1" t="s">
        <v>124</v>
      </c>
      <c r="I3" s="1" t="s">
        <v>140</v>
      </c>
      <c r="J3" s="1" t="s">
        <v>30</v>
      </c>
      <c r="K3" s="1" t="s">
        <v>141</v>
      </c>
      <c r="L3" s="1" t="s">
        <v>141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142</v>
      </c>
      <c r="S3" s="1" t="s">
        <v>132</v>
      </c>
      <c r="T3" s="1" t="s">
        <v>133</v>
      </c>
      <c r="U3" s="1" t="s">
        <v>134</v>
      </c>
      <c r="V3" s="1" t="s">
        <v>143</v>
      </c>
    </row>
    <row r="4" s="1" customFormat="1" spans="1:22">
      <c r="A4" s="3">
        <v>999222085753306</v>
      </c>
      <c r="B4" s="1" t="s">
        <v>144</v>
      </c>
      <c r="C4" s="1" t="s">
        <v>145</v>
      </c>
      <c r="D4" s="1" t="s">
        <v>146</v>
      </c>
      <c r="E4" s="1" t="s">
        <v>147</v>
      </c>
      <c r="F4" s="1" t="s">
        <v>119</v>
      </c>
      <c r="G4" s="1" t="s">
        <v>123</v>
      </c>
      <c r="H4" s="1" t="s">
        <v>124</v>
      </c>
      <c r="I4" s="1" t="s">
        <v>148</v>
      </c>
      <c r="J4" s="1" t="s">
        <v>30</v>
      </c>
      <c r="K4" s="1" t="s">
        <v>149</v>
      </c>
      <c r="L4" s="1" t="s">
        <v>149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150</v>
      </c>
      <c r="S4" s="1" t="s">
        <v>132</v>
      </c>
      <c r="T4" s="1" t="s">
        <v>133</v>
      </c>
      <c r="U4" s="1" t="s">
        <v>134</v>
      </c>
      <c r="V4" s="1" t="s">
        <v>151</v>
      </c>
    </row>
    <row r="5" s="1" customFormat="1" spans="1:22">
      <c r="A5" s="3">
        <v>999222075470415</v>
      </c>
      <c r="B5" s="1" t="s">
        <v>152</v>
      </c>
      <c r="C5" s="1" t="s">
        <v>153</v>
      </c>
      <c r="D5" s="1" t="s">
        <v>154</v>
      </c>
      <c r="E5" s="1" t="s">
        <v>155</v>
      </c>
      <c r="F5" s="1" t="s">
        <v>119</v>
      </c>
      <c r="G5" s="1" t="s">
        <v>123</v>
      </c>
      <c r="H5" s="1" t="s">
        <v>124</v>
      </c>
      <c r="I5" s="1" t="s">
        <v>156</v>
      </c>
      <c r="J5" s="1" t="s">
        <v>30</v>
      </c>
      <c r="K5" s="1" t="s">
        <v>157</v>
      </c>
      <c r="L5" s="1" t="s">
        <v>157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158</v>
      </c>
      <c r="S5" s="1" t="s">
        <v>132</v>
      </c>
      <c r="T5" s="1" t="s">
        <v>133</v>
      </c>
      <c r="U5" s="1" t="s">
        <v>134</v>
      </c>
      <c r="V5" s="1" t="s">
        <v>159</v>
      </c>
    </row>
    <row r="6" s="1" customFormat="1" spans="1:22">
      <c r="A6" s="3">
        <v>999222051654656</v>
      </c>
      <c r="B6" s="1" t="s">
        <v>160</v>
      </c>
      <c r="C6" s="1" t="s">
        <v>161</v>
      </c>
      <c r="D6" s="1" t="s">
        <v>162</v>
      </c>
      <c r="E6" s="1" t="s">
        <v>163</v>
      </c>
      <c r="F6" s="1" t="s">
        <v>164</v>
      </c>
      <c r="G6" s="1" t="s">
        <v>123</v>
      </c>
      <c r="H6" s="1" t="s">
        <v>124</v>
      </c>
      <c r="I6" s="1" t="s">
        <v>165</v>
      </c>
      <c r="J6" s="1" t="s">
        <v>30</v>
      </c>
      <c r="K6" s="1" t="s">
        <v>166</v>
      </c>
      <c r="L6" s="1" t="s">
        <v>166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167</v>
      </c>
      <c r="S6" s="1" t="s">
        <v>132</v>
      </c>
      <c r="T6" s="1" t="s">
        <v>133</v>
      </c>
      <c r="U6" s="1" t="s">
        <v>134</v>
      </c>
      <c r="V6" s="1" t="s">
        <v>168</v>
      </c>
    </row>
    <row r="7" s="1" customFormat="1" spans="1:22">
      <c r="A7" s="3">
        <v>999222024992515</v>
      </c>
      <c r="B7" s="1" t="s">
        <v>169</v>
      </c>
      <c r="C7" s="1" t="s">
        <v>170</v>
      </c>
      <c r="D7" s="1" t="s">
        <v>171</v>
      </c>
      <c r="E7" s="1" t="s">
        <v>172</v>
      </c>
      <c r="F7" s="1" t="s">
        <v>119</v>
      </c>
      <c r="G7" s="1" t="s">
        <v>123</v>
      </c>
      <c r="H7" s="1" t="s">
        <v>124</v>
      </c>
      <c r="I7" s="1" t="s">
        <v>173</v>
      </c>
      <c r="J7" s="1" t="s">
        <v>30</v>
      </c>
      <c r="K7" s="1" t="s">
        <v>174</v>
      </c>
      <c r="L7" s="1" t="s">
        <v>174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175</v>
      </c>
      <c r="S7" s="1" t="s">
        <v>132</v>
      </c>
      <c r="T7" s="1" t="s">
        <v>133</v>
      </c>
      <c r="U7" s="1" t="s">
        <v>134</v>
      </c>
      <c r="V7" s="1" t="s">
        <v>159</v>
      </c>
    </row>
    <row r="8" s="1" customFormat="1" spans="1:22">
      <c r="A8" s="3">
        <v>999222015621902</v>
      </c>
      <c r="B8" s="1" t="s">
        <v>176</v>
      </c>
      <c r="C8" s="1" t="s">
        <v>177</v>
      </c>
      <c r="D8" s="1" t="s">
        <v>178</v>
      </c>
      <c r="E8" s="1" t="s">
        <v>179</v>
      </c>
      <c r="F8" s="1" t="s">
        <v>144</v>
      </c>
      <c r="G8" s="1" t="s">
        <v>123</v>
      </c>
      <c r="H8" s="1" t="s">
        <v>124</v>
      </c>
      <c r="I8" s="1" t="s">
        <v>180</v>
      </c>
      <c r="J8" s="1" t="s">
        <v>30</v>
      </c>
      <c r="K8" s="1" t="s">
        <v>181</v>
      </c>
      <c r="L8" s="1" t="s">
        <v>181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182</v>
      </c>
      <c r="S8" s="1" t="s">
        <v>132</v>
      </c>
      <c r="T8" s="1" t="s">
        <v>133</v>
      </c>
      <c r="U8" s="1" t="s">
        <v>134</v>
      </c>
      <c r="V8" s="1" t="s">
        <v>159</v>
      </c>
    </row>
    <row r="9" s="1" customFormat="1" spans="1:22">
      <c r="A9" s="3">
        <v>21462619108</v>
      </c>
      <c r="B9" s="1" t="s">
        <v>183</v>
      </c>
      <c r="C9" s="1" t="s">
        <v>184</v>
      </c>
      <c r="D9" s="1" t="s">
        <v>185</v>
      </c>
      <c r="E9" s="1" t="s">
        <v>186</v>
      </c>
      <c r="F9" s="1" t="s">
        <v>136</v>
      </c>
      <c r="G9" s="1" t="s">
        <v>123</v>
      </c>
      <c r="H9" s="1" t="s">
        <v>124</v>
      </c>
      <c r="I9" s="1" t="s">
        <v>187</v>
      </c>
      <c r="J9" s="1" t="s">
        <v>30</v>
      </c>
      <c r="K9" s="1" t="s">
        <v>188</v>
      </c>
      <c r="L9" s="1" t="s">
        <v>188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189</v>
      </c>
      <c r="S9" s="1" t="s">
        <v>132</v>
      </c>
      <c r="T9" s="1" t="s">
        <v>133</v>
      </c>
      <c r="U9" s="1" t="s">
        <v>134</v>
      </c>
      <c r="V9" s="1" t="s">
        <v>159</v>
      </c>
    </row>
    <row r="10" s="1" customFormat="1" spans="1:22">
      <c r="A10" s="3">
        <v>18259841212</v>
      </c>
      <c r="B10" s="1" t="s">
        <v>190</v>
      </c>
      <c r="C10" s="1" t="s">
        <v>191</v>
      </c>
      <c r="D10" s="1" t="s">
        <v>192</v>
      </c>
      <c r="E10" s="1" t="s">
        <v>193</v>
      </c>
      <c r="F10" s="1" t="s">
        <v>164</v>
      </c>
      <c r="G10" s="1" t="s">
        <v>123</v>
      </c>
      <c r="H10" s="1" t="s">
        <v>124</v>
      </c>
      <c r="I10" s="1" t="s">
        <v>128</v>
      </c>
      <c r="J10" s="1" t="s">
        <v>30</v>
      </c>
      <c r="K10" s="1" t="s">
        <v>128</v>
      </c>
      <c r="L10" s="1" t="s">
        <v>194</v>
      </c>
      <c r="M10" s="1" t="s">
        <v>195</v>
      </c>
      <c r="N10" s="1" t="s">
        <v>196</v>
      </c>
      <c r="O10" s="1" t="s">
        <v>128</v>
      </c>
      <c r="P10" s="1" t="s">
        <v>129</v>
      </c>
      <c r="Q10" s="1" t="s">
        <v>130</v>
      </c>
      <c r="R10" s="1" t="s">
        <v>197</v>
      </c>
      <c r="S10" s="1" t="s">
        <v>132</v>
      </c>
      <c r="T10" s="1" t="s">
        <v>133</v>
      </c>
      <c r="U10" s="1" t="s">
        <v>134</v>
      </c>
      <c r="V10" s="1" t="s">
        <v>159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2023-01-12T02:08:16Z</dcterms:created>
  <dcterms:modified xsi:type="dcterms:W3CDTF">2023-01-12T02:57:43Z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E3F001D534B14C53A72E4B2F231D2E3E</vt:lpwstr>
  </property>
  <property fmtid="{D5CDD505-2E9C-101B-9397-08002B2CF9AE}" pid="3" name="KSOProductBuildVer">
    <vt:lpwstr>2052-11.1.0.13703</vt:lpwstr>
  </property>
</Properties>
</file>