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<sst xmlns="http://schemas.openxmlformats.org/spreadsheetml/2006/main" count="157" uniqueCount="97">
  <si>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</si>
  <si>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</si>
  <si>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</si>
  <si>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</si>
  <si>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</si>
  <si>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</si>
  <si>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</si>
  <si>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</si>
  <si>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</si>
  <si>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</si>
  <si>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</si>
  <si>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</si>
  <si>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</si>
  <si>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</si>
  <si>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</si>
  <si>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</si>
  <si>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</si>
  <si>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</si>
  <si>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</si>
  <si>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</si>
  <si>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</si>
  <si>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</si>
  <si>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</si>
  <si>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</si>
  <si>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</si>
  <si>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999221944049539	</t>
  </si>
  <si>
    <t>Ctrip</t>
  </si>
  <si>
    <t>正常</t>
  </si>
  <si>
    <t>[三亚]格林豪泰(三亚和平街情人桥店)(93870791)</t>
  </si>
  <si>
    <t>1.5米大床房&lt;至多8间&gt;&lt;2人入住&gt;</t>
  </si>
  <si>
    <t>CNY</t>
  </si>
  <si>
    <t>李名才</t>
  </si>
  <si>
    <t>CA13744230114CNY</t>
  </si>
  <si>
    <t>未提现</t>
  </si>
  <si>
    <t>携程开票</t>
  </si>
  <si>
    <t xml:space="preserve">2880872	</t>
  </si>
  <si>
    <t xml:space="preserve">(GRT)81394901;	</t>
  </si>
  <si>
    <t xml:space="preserve">999221993212434	</t>
  </si>
  <si>
    <t>李枫</t>
  </si>
  <si>
    <t xml:space="preserve">2897614	</t>
  </si>
  <si>
    <t xml:space="preserve">(GRT)81555829;	</t>
  </si>
  <si>
    <t>取消</t>
  </si>
  <si>
    <t xml:space="preserve">999222015218675	</t>
  </si>
  <si>
    <t>[广州]广州珠江新城希尔顿欢朋酒店(85216788)</t>
  </si>
  <si>
    <t>舒适大床房&lt;至多8间&gt;&lt;2人入住&gt;</t>
  </si>
  <si>
    <t>李洁</t>
  </si>
  <si>
    <t xml:space="preserve">2904837	</t>
  </si>
  <si>
    <t xml:space="preserve">2212270061	</t>
  </si>
  <si>
    <t>退单</t>
  </si>
  <si>
    <t>，</t>
  </si>
  <si>
    <t>841 CNY</t>
  </si>
  <si>
    <t>A230114092145481</t>
  </si>
  <si>
    <t>总计：841元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</si>
  <si>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</si>
  <si>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</si>
  <si>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</si>
  <si>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</si>
  <si>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</si>
  <si>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</si>
  <si>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</si>
  <si>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</si>
  <si>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</si>
  <si>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</si>
  <si>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</si>
  <si>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</si>
  <si>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</si>
  <si>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</si>
  <si>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</si>
  <si>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</si>
  <si>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</si>
  <si>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</si>
  <si>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</si>
  <si>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</si>
  <si>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2904837</t>
  </si>
  <si>
    <t>广州珠江新城希尔顿欢朋酒店</t>
  </si>
  <si>
    <t>2022-12-29</t>
  </si>
  <si>
    <t>2022-12-30</t>
  </si>
  <si>
    <t>退房日月结</t>
  </si>
  <si>
    <t>534.00</t>
  </si>
  <si>
    <t>RMB</t>
  </si>
  <si>
    <t>0</t>
  </si>
  <si>
    <t>0.00</t>
  </si>
  <si>
    <t>携程汇登国内直连</t>
  </si>
  <si>
    <t>01.011264</t>
  </si>
  <si>
    <t>2022-12-27 21:45:16</t>
  </si>
  <si>
    <t>否</t>
  </si>
  <si>
    <t>广州汇登信息科技有限公司</t>
  </si>
  <si>
    <t>直连</t>
  </si>
  <si>
    <t>中国</t>
  </si>
  <si>
    <t>2022-12-17</t>
  </si>
  <si>
    <t>2880872</t>
  </si>
  <si>
    <t>格林豪泰(三亚和平街情人桥店)</t>
  </si>
  <si>
    <t>2022-12-26</t>
  </si>
  <si>
    <t>408.00</t>
  </si>
  <si>
    <t>306.00</t>
  </si>
  <si>
    <t>-102</t>
  </si>
  <si>
    <t>2022-12-17 09:53:40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</si>
</sst>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44921</v>
      </c>
      <c r="G2" s="6">
        <v>44925</v>
      </c>
      <c r="H2" s="4">
        <v>1</v>
      </c>
      <c r="I2" s="4">
        <v>4</v>
      </c>
      <c r="J2" s="4">
        <v>4</v>
      </c>
      <c r="K2" s="4" t="s">
        <v>30</v>
      </c>
      <c r="L2" s="4">
        <v>408</v>
      </c>
      <c r="M2" s="4">
        <v>408</v>
      </c>
      <c r="N2" s="4" t="s">
        <v>31</v>
      </c>
      <c r="O2" s="4" t="s">
        <v>32</v>
      </c>
      <c r="P2" s="4" t="s">
        <v>33</v>
      </c>
      <c r="Q2" s="4">
        <v>0</v>
      </c>
      <c r="R2" s="7">
        <v>44912</v>
      </c>
      <c r="S2" s="6">
        <v>44940</v>
      </c>
      <c r="T2" s="4" t="s">
        <v>34</v>
      </c>
      <c r="U2" s="4">
        <v>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44920</v>
      </c>
      <c r="G3" s="6">
        <v>44925</v>
      </c>
      <c r="H3" s="4">
        <v>1</v>
      </c>
      <c r="I3" s="4">
        <v>5</v>
      </c>
      <c r="J3" s="4">
        <v>5</v>
      </c>
      <c r="K3" s="4" t="s">
        <v>30</v>
      </c>
      <c r="L3" s="4">
        <v>509</v>
      </c>
      <c r="M3" s="4">
        <v>509</v>
      </c>
      <c r="N3" s="4" t="s">
        <v>38</v>
      </c>
      <c r="O3" s="4" t="s">
        <v>32</v>
      </c>
      <c r="P3" s="4" t="s">
        <v>33</v>
      </c>
      <c r="Q3" s="4">
        <v>0</v>
      </c>
      <c r="R3" s="7">
        <v>44919</v>
      </c>
      <c r="S3" s="6">
        <v>44940</v>
      </c>
      <c r="T3" s="4" t="s">
        <v>34</v>
      </c>
      <c r="U3" s="4">
        <v>509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44920</v>
      </c>
      <c r="G4" s="6">
        <v>44925</v>
      </c>
      <c r="H4" s="4">
        <v>1</v>
      </c>
      <c r="I4" s="4">
        <v>5</v>
      </c>
      <c r="J4" s="4">
        <v>5</v>
      </c>
      <c r="K4" s="4" t="s">
        <v>30</v>
      </c>
      <c r="L4" s="4">
        <v>-509</v>
      </c>
      <c r="M4" s="4">
        <v>-509</v>
      </c>
      <c r="N4" s="4" t="s">
        <v>38</v>
      </c>
      <c r="O4" s="4" t="s">
        <v>32</v>
      </c>
      <c r="P4" s="4" t="s">
        <v>33</v>
      </c>
      <c r="Q4" s="4">
        <v>0</v>
      </c>
      <c r="R4" s="7">
        <v>44919</v>
      </c>
      <c r="S4" s="6">
        <v>44940</v>
      </c>
      <c r="T4" s="4" t="s">
        <v>34</v>
      </c>
      <c r="U4" s="4">
        <v>-509</v>
      </c>
      <c r="V4" s="4">
        <v>0</v>
      </c>
      <c r="W4" s="4">
        <v>0</v>
      </c>
      <c r="X4" s="4" t="s">
        <v>39</v>
      </c>
      <c r="Y4" s="4" t="s">
        <v>40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44924</v>
      </c>
      <c r="G5" s="6">
        <v>44925</v>
      </c>
      <c r="H5" s="4">
        <v>1</v>
      </c>
      <c r="I5" s="4">
        <v>1</v>
      </c>
      <c r="J5" s="4">
        <v>1</v>
      </c>
      <c r="K5" s="4" t="s">
        <v>30</v>
      </c>
      <c r="L5" s="4">
        <v>534</v>
      </c>
      <c r="M5" s="4">
        <v>534</v>
      </c>
      <c r="N5" s="4" t="s">
        <v>45</v>
      </c>
      <c r="O5" s="4" t="s">
        <v>32</v>
      </c>
      <c r="P5" s="4" t="s">
        <v>33</v>
      </c>
      <c r="Q5" s="4">
        <v>0</v>
      </c>
      <c r="R5" s="7">
        <v>44922</v>
      </c>
      <c r="S5" s="6">
        <v>44940</v>
      </c>
      <c r="T5" s="4" t="s">
        <v>34</v>
      </c>
      <c r="U5" s="4">
        <v>534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25</v>
      </c>
      <c r="B6" s="4" t="s">
        <v>26</v>
      </c>
      <c r="C6" s="4" t="s">
        <v>48</v>
      </c>
      <c r="D6" s="4" t="s">
        <v>28</v>
      </c>
      <c r="E6" s="4" t="s">
        <v>29</v>
      </c>
      <c r="F6" s="6">
        <v>44921</v>
      </c>
      <c r="G6" s="6">
        <v>44925</v>
      </c>
      <c r="H6" s="4">
        <v>1</v>
      </c>
      <c r="I6" s="4">
        <v>4</v>
      </c>
      <c r="J6" s="4">
        <v>4</v>
      </c>
      <c r="K6" s="4" t="s">
        <v>30</v>
      </c>
      <c r="L6" s="4">
        <v>-101</v>
      </c>
      <c r="M6" s="4">
        <v>-101</v>
      </c>
      <c r="N6" s="4" t="s">
        <v>31</v>
      </c>
      <c r="O6" s="4" t="s">
        <v>32</v>
      </c>
      <c r="P6" s="4" t="s">
        <v>33</v>
      </c>
      <c r="Q6" s="4">
        <v>0</v>
      </c>
      <c r="R6" s="7">
        <v>44912.4121296296</v>
      </c>
      <c r="S6" s="6">
        <v>44940</v>
      </c>
      <c r="T6" s="4" t="s">
        <v>34</v>
      </c>
      <c r="U6" s="4">
        <v>-101</v>
      </c>
      <c r="V6" s="4">
        <v>0</v>
      </c>
      <c r="W6" s="4">
        <v>0</v>
      </c>
      <c r="X6" s="4" t="s">
        <v>35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999221944049539</v>
      </c>
      <c r="B2" s="6">
        <v>44921</v>
      </c>
      <c r="C2" s="6">
        <v>44925</v>
      </c>
      <c r="D2" s="4">
        <v>307</v>
      </c>
      <c r="E2" s="4">
        <v>307</v>
      </c>
      <c r="F2" s="4" t="str">
        <f>VLOOKUP(A2,HOP!A:C,3,0)</f>
        <v>2880872</v>
      </c>
      <c r="G2" s="4">
        <f>D2-E2</f>
        <v>0</v>
      </c>
      <c r="H2" s="4" t="str">
        <f>$H$1&amp;F2</f>
        <v>，2880872</v>
      </c>
      <c r="I2" s="4" t="str">
        <f>VLOOKUP(A2,HOP!A:U,21,0)</f>
        <v>直连</v>
      </c>
    </row>
    <row r="3" s="4" customFormat="1" hidden="1" spans="1:9">
      <c r="A3" s="5">
        <v>999221993212434</v>
      </c>
      <c r="B3" s="6">
        <v>44920</v>
      </c>
      <c r="C3" s="6">
        <v>44925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999222015218675</v>
      </c>
      <c r="B4" s="6">
        <v>44924</v>
      </c>
      <c r="C4" s="6">
        <v>44925</v>
      </c>
      <c r="D4" s="4">
        <v>534</v>
      </c>
      <c r="E4" s="4" t="str">
        <f>VLOOKUP(A4,HOP!A:L,12,0)</f>
        <v>534.00</v>
      </c>
      <c r="F4" s="4" t="str">
        <f>VLOOKUP(A4,HOP!A:C,3,0)</f>
        <v>2904837</v>
      </c>
      <c r="G4" s="4">
        <f>D4-E4</f>
        <v>0</v>
      </c>
      <c r="H4" s="4" t="str">
        <f>$H$1&amp;F4</f>
        <v>，2904837</v>
      </c>
      <c r="I4" s="4" t="str">
        <f>VLOOKUP(A4,HOP!A:U,21,0)</f>
        <v>直连</v>
      </c>
    </row>
    <row r="6" spans="4:4">
      <c r="D6" s="4">
        <f>SUM(D2:D5)</f>
        <v>841</v>
      </c>
    </row>
    <row r="7" spans="4:4">
      <c r="D7" s="4" t="s">
        <v>50</v>
      </c>
    </row>
    <row r="11" spans="1:1">
      <c r="A11" s="4" t="s">
        <v>51</v>
      </c>
    </row>
    <row r="12" spans="1:1">
      <c r="A12" s="4" t="s">
        <v>52</v>
      </c>
    </row>
  </sheetData>
  <autoFilter ref="A1:XFD7">
    <filterColumn colId="3">
      <filters blank="1">
        <filter val="841"/>
        <filter val="534"/>
        <filter val="307"/>
        <filter val="84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999222015218675</v>
      </c>
      <c r="B2" s="1" t="s">
        <v>72</v>
      </c>
      <c r="C2" s="1" t="s">
        <v>73</v>
      </c>
      <c r="D2" s="1" t="s">
        <v>74</v>
      </c>
      <c r="E2" s="1" t="s">
        <v>45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999221944049539</v>
      </c>
      <c r="B3" s="1" t="s">
        <v>89</v>
      </c>
      <c r="C3" s="1" t="s">
        <v>90</v>
      </c>
      <c r="D3" s="1" t="s">
        <v>91</v>
      </c>
      <c r="E3" s="1" t="s">
        <v>31</v>
      </c>
      <c r="F3" s="1" t="s">
        <v>92</v>
      </c>
      <c r="G3" s="1" t="s">
        <v>76</v>
      </c>
      <c r="H3" s="1" t="s">
        <v>77</v>
      </c>
      <c r="I3" s="1" t="s">
        <v>93</v>
      </c>
      <c r="J3" s="1" t="s">
        <v>79</v>
      </c>
      <c r="K3" s="1" t="s">
        <v>93</v>
      </c>
      <c r="L3" s="1" t="s">
        <v>94</v>
      </c>
      <c r="M3" s="1" t="s">
        <v>95</v>
      </c>
      <c r="N3" s="1" t="s">
        <v>95</v>
      </c>
      <c r="O3" s="1" t="s">
        <v>81</v>
      </c>
      <c r="P3" s="1" t="s">
        <v>82</v>
      </c>
      <c r="Q3" s="1" t="s">
        <v>83</v>
      </c>
      <c r="R3" s="1" t="s">
        <v>96</v>
      </c>
      <c r="S3" s="1" t="s">
        <v>85</v>
      </c>
      <c r="T3" s="1" t="s">
        <v>86</v>
      </c>
      <c r="U3" s="1" t="s">
        <v>87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2023-01-14T01:15:32Z</dcterms:created>
  <dcterms:modified xsi:type="dcterms:W3CDTF">2023-01-14T01:22:40Z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A5041149B72547AE8A3048EFC4852E32</vt:lpwstr>
  </property>
  <property fmtid="{D5CDD505-2E9C-101B-9397-08002B2CF9AE}" pid="3" name="KSOProductBuildVer">
    <vt:lpwstr>2052-11.1.0.13703</vt:lpwstr>
  </property>
</Properties>
</file>