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<sst xmlns="http://schemas.openxmlformats.org/spreadsheetml/2006/main" count="188" uniqueCount="121">
  <si>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</si>
  <si>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</si>
  <si>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</si>
  <si>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</si>
  <si>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</si>
  <si>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</si>
  <si>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</si>
  <si>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</si>
  <si>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</si>
  <si>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</si>
  <si>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</si>
  <si>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</si>
  <si>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</si>
  <si>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</si>
  <si>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</si>
  <si>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</si>
  <si>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</si>
  <si>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</si>
  <si>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</si>
  <si>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</si>
  <si>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</si>
  <si>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</si>
  <si>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</si>
  <si>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</si>
  <si>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</si>
  <si>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999222058272196	</t>
  </si>
  <si>
    <t>Ctrip</t>
  </si>
  <si>
    <t>正常</t>
  </si>
  <si>
    <t>[巴都丁宜]槟城宾乐雅饭店 (槟城对抗新冠肺炎认证)(PARKROYAL Penang Resort)(9580348)</t>
  </si>
  <si>
    <t>豪华面海特大床房(至少连住2晚及以上)&lt;早餐&gt;</t>
  </si>
  <si>
    <t>USD</t>
  </si>
  <si>
    <t>Boparoy/Jesvinjit K</t>
  </si>
  <si>
    <t>CA6352230116USD-W</t>
  </si>
  <si>
    <t>未提现</t>
  </si>
  <si>
    <t>携程开票</t>
  </si>
  <si>
    <t xml:space="preserve">2915791	</t>
  </si>
  <si>
    <t xml:space="preserve">7382188/ 7382189	</t>
  </si>
  <si>
    <t xml:space="preserve">999222070293195	</t>
  </si>
  <si>
    <t>[梳邦再也]双威金字塔酒店(Sunway Pyramid Hotel)(9568479)</t>
  </si>
  <si>
    <t>豪华双床房(至少连住2晚及以上)&lt;早餐&gt;</t>
  </si>
  <si>
    <t>CHOW/CARMEN</t>
  </si>
  <si>
    <t xml:space="preserve">2918159	</t>
  </si>
  <si>
    <t xml:space="preserve">243709346	</t>
  </si>
  <si>
    <t xml:space="preserve">999222105315629	</t>
  </si>
  <si>
    <t>[吉隆坡]铂尔曼吉隆坡城市中心大酒店(Pullman Kuala Lumpur City Centre Hotel &amp; Residences)(9568211)</t>
  </si>
  <si>
    <t>甄选至尊豪华房(至少连住2晚及以上)&lt;早餐&gt;</t>
  </si>
  <si>
    <t>CHEN/YAO</t>
  </si>
  <si>
    <t xml:space="preserve">2927431	</t>
  </si>
  <si>
    <t xml:space="preserve">899475	</t>
  </si>
  <si>
    <t xml:space="preserve">999222114012901	</t>
  </si>
  <si>
    <t>[东京]东京椿山荘酒店(Hotel Chinzanso Tokyo)(8421077)</t>
  </si>
  <si>
    <t>城景至尊特大床房(至少连住2晚及以上)</t>
  </si>
  <si>
    <t>TSOI/LING LING</t>
  </si>
  <si>
    <t xml:space="preserve">2929913	</t>
  </si>
  <si>
    <t xml:space="preserve">T_1435339932	</t>
  </si>
  <si>
    <t>，</t>
  </si>
  <si>
    <t>A230116112207481</t>
  </si>
  <si>
    <t>A230116112305481</t>
  </si>
  <si>
    <t>USD / THB 当前参考汇率: 32.765</t>
  </si>
  <si>
    <t>总计： 2404 USD/
78767.06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</si>
  <si>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</si>
  <si>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</si>
  <si>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</si>
  <si>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</si>
  <si>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</si>
  <si>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</si>
  <si>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</si>
  <si>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</si>
  <si>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</si>
  <si>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</si>
  <si>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</si>
  <si>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</si>
  <si>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</si>
  <si>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</si>
  <si>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</si>
  <si>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</si>
  <si>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</si>
  <si>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</si>
  <si>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</si>
  <si>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</si>
  <si>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2929913</t>
  </si>
  <si>
    <t>东京椿山荘酒店</t>
  </si>
  <si>
    <t>TSOI LING LING</t>
  </si>
  <si>
    <t>2023-01-09</t>
  </si>
  <si>
    <t>2023-01-14</t>
  </si>
  <si>
    <t>退房日周结</t>
  </si>
  <si>
    <t>7652.52</t>
  </si>
  <si>
    <t>1116.00</t>
  </si>
  <si>
    <t>0</t>
  </si>
  <si>
    <t>0.00</t>
  </si>
  <si>
    <t>携程国际直连(CIT)</t>
  </si>
  <si>
    <t>01.011176</t>
  </si>
  <si>
    <t>2023-01-08 00:11:49</t>
  </si>
  <si>
    <t>否</t>
  </si>
  <si>
    <t>CIT(Thailand) CO,. Ltd</t>
  </si>
  <si>
    <t>直连</t>
  </si>
  <si>
    <t>日本</t>
  </si>
  <si>
    <t>2023-01-07</t>
  </si>
  <si>
    <t>2927431</t>
  </si>
  <si>
    <t>铂尔曼吉隆坡城市中心大酒店</t>
  </si>
  <si>
    <t>CHEN YAO</t>
  </si>
  <si>
    <t>2023-01-10</t>
  </si>
  <si>
    <t>1439.99</t>
  </si>
  <si>
    <t>210.00</t>
  </si>
  <si>
    <t>2023-01-07 10:26:42</t>
  </si>
  <si>
    <t>直采</t>
  </si>
  <si>
    <t>马来西亚</t>
  </si>
  <si>
    <t>2023-01-03</t>
  </si>
  <si>
    <t>2918159</t>
  </si>
  <si>
    <t>双威金字塔酒店</t>
  </si>
  <si>
    <t>CHOW CARMEN</t>
  </si>
  <si>
    <t>1122.37</t>
  </si>
  <si>
    <t>162.00</t>
  </si>
  <si>
    <t>2023-01-05 09:53:03</t>
  </si>
  <si>
    <t>2023-01-02</t>
  </si>
  <si>
    <t>2915791</t>
  </si>
  <si>
    <t>槟城宾乐雅饭店</t>
  </si>
  <si>
    <t>Boparoy Jesvinjit K</t>
  </si>
  <si>
    <t>6336.29</t>
  </si>
  <si>
    <t>916.02</t>
  </si>
  <si>
    <t>2023-01-02 12:21:36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</si>
</sst>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114300</xdr:colOff>
      <xdr:row>44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467850" cy="482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13</xdr:col>
      <xdr:colOff>114300</xdr:colOff>
      <xdr:row>44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467850" cy="482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44933</v>
      </c>
      <c r="G2" s="6">
        <v>44936</v>
      </c>
      <c r="H2" s="4">
        <v>2</v>
      </c>
      <c r="I2" s="4">
        <v>3</v>
      </c>
      <c r="J2" s="4">
        <v>6</v>
      </c>
      <c r="K2" s="4" t="s">
        <v>30</v>
      </c>
      <c r="L2" s="4">
        <v>916</v>
      </c>
      <c r="M2" s="4">
        <v>916</v>
      </c>
      <c r="N2" s="4" t="s">
        <v>31</v>
      </c>
      <c r="O2" s="4" t="s">
        <v>32</v>
      </c>
      <c r="P2" s="4" t="s">
        <v>33</v>
      </c>
      <c r="Q2" s="4">
        <v>0</v>
      </c>
      <c r="R2" s="7">
        <v>44928</v>
      </c>
      <c r="S2" s="6">
        <v>44942</v>
      </c>
      <c r="T2" s="4" t="s">
        <v>34</v>
      </c>
      <c r="U2" s="4">
        <v>916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44933</v>
      </c>
      <c r="G3" s="6">
        <v>44935</v>
      </c>
      <c r="H3" s="4">
        <v>1</v>
      </c>
      <c r="I3" s="4">
        <v>2</v>
      </c>
      <c r="J3" s="4">
        <v>2</v>
      </c>
      <c r="K3" s="4" t="s">
        <v>30</v>
      </c>
      <c r="L3" s="4">
        <v>162</v>
      </c>
      <c r="M3" s="4">
        <v>162</v>
      </c>
      <c r="N3" s="4" t="s">
        <v>40</v>
      </c>
      <c r="O3" s="4" t="s">
        <v>32</v>
      </c>
      <c r="P3" s="4" t="s">
        <v>33</v>
      </c>
      <c r="Q3" s="4">
        <v>0</v>
      </c>
      <c r="R3" s="7">
        <v>44929</v>
      </c>
      <c r="S3" s="6">
        <v>44942</v>
      </c>
      <c r="T3" s="4" t="s">
        <v>34</v>
      </c>
      <c r="U3" s="4">
        <v>162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44934</v>
      </c>
      <c r="G4" s="6">
        <v>44936</v>
      </c>
      <c r="H4" s="4">
        <v>1</v>
      </c>
      <c r="I4" s="4">
        <v>2</v>
      </c>
      <c r="J4" s="4">
        <v>2</v>
      </c>
      <c r="K4" s="4" t="s">
        <v>30</v>
      </c>
      <c r="L4" s="4">
        <v>210</v>
      </c>
      <c r="M4" s="4">
        <v>210</v>
      </c>
      <c r="N4" s="4" t="s">
        <v>46</v>
      </c>
      <c r="O4" s="4" t="s">
        <v>32</v>
      </c>
      <c r="P4" s="4" t="s">
        <v>33</v>
      </c>
      <c r="Q4" s="4">
        <v>0</v>
      </c>
      <c r="R4" s="7">
        <v>44933</v>
      </c>
      <c r="S4" s="6">
        <v>44942</v>
      </c>
      <c r="T4" s="4" t="s">
        <v>34</v>
      </c>
      <c r="U4" s="4">
        <v>210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44935</v>
      </c>
      <c r="G5" s="6">
        <v>44940</v>
      </c>
      <c r="H5" s="4">
        <v>1</v>
      </c>
      <c r="I5" s="4">
        <v>5</v>
      </c>
      <c r="J5" s="4">
        <v>5</v>
      </c>
      <c r="K5" s="4" t="s">
        <v>30</v>
      </c>
      <c r="L5" s="4">
        <v>1116</v>
      </c>
      <c r="M5" s="4">
        <v>1116</v>
      </c>
      <c r="N5" s="4" t="s">
        <v>52</v>
      </c>
      <c r="O5" s="4" t="s">
        <v>32</v>
      </c>
      <c r="P5" s="4" t="s">
        <v>33</v>
      </c>
      <c r="Q5" s="4">
        <v>0</v>
      </c>
      <c r="R5" s="7">
        <v>44934</v>
      </c>
      <c r="S5" s="6">
        <v>44942</v>
      </c>
      <c r="T5" s="4" t="s">
        <v>34</v>
      </c>
      <c r="U5" s="4">
        <v>1116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999222058272196</v>
      </c>
      <c r="B2" s="6">
        <v>44933</v>
      </c>
      <c r="C2" s="6">
        <v>44936</v>
      </c>
      <c r="D2" s="4">
        <v>916</v>
      </c>
      <c r="E2" s="4" t="str">
        <f>VLOOKUP(A2,HOP!A:L,12,0)</f>
        <v>916.02</v>
      </c>
      <c r="F2" s="4" t="str">
        <f>VLOOKUP(A2,HOP!A:C,3,0)</f>
        <v>2915791</v>
      </c>
      <c r="G2" s="4">
        <f>D2-E2</f>
        <v>-0.0199999999999818</v>
      </c>
      <c r="H2" s="4" t="str">
        <f>$H$1&amp;F2</f>
        <v>，2915791</v>
      </c>
      <c r="I2" s="4" t="str">
        <f>VLOOKUP(A2,HOP!A:U,21,0)</f>
        <v>直采</v>
      </c>
    </row>
    <row r="3" s="4" customFormat="1" spans="1:9">
      <c r="A3" s="5">
        <v>999222070293195</v>
      </c>
      <c r="B3" s="6">
        <v>44933</v>
      </c>
      <c r="C3" s="6">
        <v>44935</v>
      </c>
      <c r="D3" s="4">
        <v>162</v>
      </c>
      <c r="E3" s="4" t="str">
        <f>VLOOKUP(A3,HOP!A:L,12,0)</f>
        <v>162.00</v>
      </c>
      <c r="F3" s="4" t="str">
        <f>VLOOKUP(A3,HOP!A:C,3,0)</f>
        <v>2918159</v>
      </c>
      <c r="G3" s="4">
        <f>D3-E3</f>
        <v>0</v>
      </c>
      <c r="H3" s="4" t="str">
        <f>$H$1&amp;F3</f>
        <v>，2918159</v>
      </c>
      <c r="I3" s="4" t="str">
        <f>VLOOKUP(A3,HOP!A:U,21,0)</f>
        <v>直采</v>
      </c>
    </row>
    <row r="4" s="4" customFormat="1" spans="1:9">
      <c r="A4" s="5">
        <v>999222105315629</v>
      </c>
      <c r="B4" s="6">
        <v>44934</v>
      </c>
      <c r="C4" s="6">
        <v>44936</v>
      </c>
      <c r="D4" s="4">
        <v>210</v>
      </c>
      <c r="E4" s="4" t="str">
        <f>VLOOKUP(A4,HOP!A:L,12,0)</f>
        <v>210.00</v>
      </c>
      <c r="F4" s="4" t="str">
        <f>VLOOKUP(A4,HOP!A:C,3,0)</f>
        <v>2927431</v>
      </c>
      <c r="G4" s="4">
        <f>D4-E4</f>
        <v>0</v>
      </c>
      <c r="H4" s="4" t="str">
        <f>$H$1&amp;F4</f>
        <v>，2927431</v>
      </c>
      <c r="I4" s="4" t="str">
        <f>VLOOKUP(A4,HOP!A:U,21,0)</f>
        <v>直采</v>
      </c>
    </row>
    <row r="5" s="4" customFormat="1" spans="1:9">
      <c r="A5" s="5">
        <v>999222114012901</v>
      </c>
      <c r="B5" s="6">
        <v>44935</v>
      </c>
      <c r="C5" s="6">
        <v>44940</v>
      </c>
      <c r="D5" s="4">
        <v>1116</v>
      </c>
      <c r="E5" s="4" t="str">
        <f>VLOOKUP(A5,HOP!A:L,12,0)</f>
        <v>1116.00</v>
      </c>
      <c r="F5" s="4" t="str">
        <f>VLOOKUP(A5,HOP!A:C,3,0)</f>
        <v>2929913</v>
      </c>
      <c r="G5" s="4">
        <f>D5-E5</f>
        <v>0</v>
      </c>
      <c r="H5" s="4" t="str">
        <f>$H$1&amp;F5</f>
        <v>，2929913</v>
      </c>
      <c r="I5" s="4" t="str">
        <f>VLOOKUP(A5,HOP!A:U,21,0)</f>
        <v>直连</v>
      </c>
    </row>
    <row r="7" spans="4:4">
      <c r="D7" s="4">
        <f>SUM(D2:D6)</f>
        <v>2404</v>
      </c>
    </row>
    <row r="11" spans="1:4">
      <c r="A11" s="4" t="s">
        <v>56</v>
      </c>
      <c r="C11" s="4">
        <v>1288</v>
      </c>
      <c r="D11" s="4">
        <v>42201.32</v>
      </c>
    </row>
    <row r="12" spans="1:4">
      <c r="A12" s="4" t="s">
        <v>57</v>
      </c>
      <c r="C12" s="4">
        <v>1116</v>
      </c>
      <c r="D12" s="4">
        <v>36565.74</v>
      </c>
    </row>
    <row r="13" spans="1:4">
      <c r="A13" s="4" t="s">
        <v>58</v>
      </c>
      <c r="C13" s="4">
        <f>SUM(C11:C12)</f>
        <v>2404</v>
      </c>
      <c r="D13" s="4">
        <f>SUM(D11:D12)</f>
        <v>78767.06</v>
      </c>
    </row>
    <row r="14" spans="1:1">
      <c r="A14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999222114012901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999222105315629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79</v>
      </c>
      <c r="G3" s="1" t="s">
        <v>101</v>
      </c>
      <c r="H3" s="1" t="s">
        <v>85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104</v>
      </c>
      <c r="S3" s="1" t="s">
        <v>93</v>
      </c>
      <c r="T3" s="1" t="s">
        <v>94</v>
      </c>
      <c r="U3" s="1" t="s">
        <v>105</v>
      </c>
      <c r="V3" s="1" t="s">
        <v>106</v>
      </c>
    </row>
    <row r="4" s="1" customFormat="1" spans="1:22">
      <c r="A4" s="3">
        <v>999222070293195</v>
      </c>
      <c r="B4" s="1" t="s">
        <v>107</v>
      </c>
      <c r="C4" s="1" t="s">
        <v>108</v>
      </c>
      <c r="D4" s="1" t="s">
        <v>109</v>
      </c>
      <c r="E4" s="1" t="s">
        <v>110</v>
      </c>
      <c r="F4" s="1" t="s">
        <v>97</v>
      </c>
      <c r="G4" s="1" t="s">
        <v>83</v>
      </c>
      <c r="H4" s="1" t="s">
        <v>85</v>
      </c>
      <c r="I4" s="1" t="s">
        <v>111</v>
      </c>
      <c r="J4" s="1" t="s">
        <v>30</v>
      </c>
      <c r="K4" s="1" t="s">
        <v>112</v>
      </c>
      <c r="L4" s="1" t="s">
        <v>112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113</v>
      </c>
      <c r="S4" s="1" t="s">
        <v>93</v>
      </c>
      <c r="T4" s="1" t="s">
        <v>94</v>
      </c>
      <c r="U4" s="1" t="s">
        <v>105</v>
      </c>
      <c r="V4" s="1" t="s">
        <v>106</v>
      </c>
    </row>
    <row r="5" s="1" customFormat="1" spans="1:22">
      <c r="A5" s="3">
        <v>999222058272196</v>
      </c>
      <c r="B5" s="1" t="s">
        <v>114</v>
      </c>
      <c r="C5" s="1" t="s">
        <v>115</v>
      </c>
      <c r="D5" s="1" t="s">
        <v>116</v>
      </c>
      <c r="E5" s="1" t="s">
        <v>117</v>
      </c>
      <c r="F5" s="1" t="s">
        <v>97</v>
      </c>
      <c r="G5" s="1" t="s">
        <v>101</v>
      </c>
      <c r="H5" s="1" t="s">
        <v>85</v>
      </c>
      <c r="I5" s="1" t="s">
        <v>118</v>
      </c>
      <c r="J5" s="1" t="s">
        <v>30</v>
      </c>
      <c r="K5" s="1" t="s">
        <v>119</v>
      </c>
      <c r="L5" s="1" t="s">
        <v>119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120</v>
      </c>
      <c r="S5" s="1" t="s">
        <v>93</v>
      </c>
      <c r="T5" s="1" t="s">
        <v>94</v>
      </c>
      <c r="U5" s="1" t="s">
        <v>105</v>
      </c>
      <c r="V5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2023-01-16T03:18:03Z</dcterms:created>
  <dcterms:modified xsi:type="dcterms:W3CDTF">2023-01-16T03:24:38Z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6FDBC9E70D7B404782BB73F169A6D8E8</vt:lpwstr>
  </property>
  <property fmtid="{D5CDD505-2E9C-101B-9397-08002B2CF9AE}" pid="3" name="KSOProductBuildVer">
    <vt:lpwstr>2052-11.1.0.13703</vt:lpwstr>
  </property>
</Properties>
</file>