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44525"/>
</workbook>
</file>

<file path=xl/sharedStrings.xml><?xml version="1.0" encoding="utf-8"?>
<sst xmlns="http://schemas.openxmlformats.org/spreadsheetml/2006/main" count="593" uniqueCount="224">
  <si>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</si>
  <si>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</si>
  <si>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</si>
  <si>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</si>
  <si>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</si>
  <si>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</si>
  <si>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</si>
  <si>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</si>
  <si>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</si>
  <si>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</si>
  <si>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</si>
  <si>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</si>
  <si>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</si>
  <si>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</si>
  <si>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</si>
  <si>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</si>
  <si>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</si>
  <si>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</si>
  <si>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</si>
  <si>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</si>
  <si>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</si>
  <si>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</si>
  <si>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</si>
  <si>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</si>
  <si>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</si>
  <si>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999222018014434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</si>
  <si>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</si>
  <si>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</si>
  <si>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</si>
  <si>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</si>
  <si>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</si>
  <si>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麦再思</t>
  </si>
  <si>
    <t>CA363230115CNY</t>
  </si>
  <si>
    <t>未提现</t>
  </si>
  <si>
    <t>携程开票</t>
  </si>
  <si>
    <t xml:space="preserve">	</t>
  </si>
  <si>
    <t xml:space="preserve">999222020722726	</t>
  </si>
  <si>
    <t>商务江景大床房&lt;特惠专享&gt;&lt;双人入住&gt;&lt;日历房套餐高价值&gt;&lt;双早&gt;&lt;新酒店礼盒&gt;</t>
  </si>
  <si>
    <t>麦宇嘉</t>
  </si>
  <si>
    <t xml:space="preserve">999222021267047	</t>
  </si>
  <si>
    <t>陈居骆</t>
  </si>
  <si>
    <t xml:space="preserve">999222021880139	</t>
  </si>
  <si>
    <t>彭广潮</t>
  </si>
  <si>
    <t xml:space="preserve">999222021888256	</t>
  </si>
  <si>
    <t>杜立新</t>
  </si>
  <si>
    <t xml:space="preserve">999222027357901	</t>
  </si>
  <si>
    <t>商务城景大床房&lt;特惠专享&gt;&lt;双人入住&gt;&lt;日历房套餐高价值&gt;&lt;双早&gt;&lt;新酒店礼盒&gt;</t>
  </si>
  <si>
    <t>李红霞</t>
  </si>
  <si>
    <t xml:space="preserve">999222028675645	</t>
  </si>
  <si>
    <t>商务江景大床房&lt;超值特惠&gt;&lt;双人入住&gt;&lt;日历房套餐高价值&gt;&lt;单早&gt;&lt;新酒店礼盒&gt;</t>
  </si>
  <si>
    <t>张壁麟</t>
  </si>
  <si>
    <t xml:space="preserve">999222028985694	</t>
  </si>
  <si>
    <t>吴蓓</t>
  </si>
  <si>
    <t xml:space="preserve">999222030661396	</t>
  </si>
  <si>
    <t>[蕉岭]蕉岭培鸿乡墅(100954969)</t>
  </si>
  <si>
    <t>豪华大床房&lt;超值特惠&gt;&lt;双人入住&gt;&lt;双早&gt;</t>
  </si>
  <si>
    <t>包虹</t>
  </si>
  <si>
    <t>取消</t>
  </si>
  <si>
    <t xml:space="preserve">999222032573398	</t>
  </si>
  <si>
    <t>黄景聪</t>
  </si>
  <si>
    <t xml:space="preserve">999222033956678	</t>
  </si>
  <si>
    <t>朱晓辉</t>
  </si>
  <si>
    <t xml:space="preserve">999222034076113	</t>
  </si>
  <si>
    <t>林学学</t>
  </si>
  <si>
    <t xml:space="preserve">999222034480217	</t>
  </si>
  <si>
    <t>余溪鸣</t>
  </si>
  <si>
    <t xml:space="preserve">999222036819751	</t>
  </si>
  <si>
    <t>郭程</t>
  </si>
  <si>
    <t xml:space="preserve">999221999324632	</t>
  </si>
  <si>
    <t>[佛山]佛山顺德嘉信康年花园酒店(37190267)</t>
  </si>
  <si>
    <t>高级大床房&lt;双人入住&gt;&lt;内宾&gt;&lt;预付&gt;&lt;无早&gt;</t>
  </si>
  <si>
    <t>林家兴</t>
  </si>
  <si>
    <t>CA363230116CNY</t>
  </si>
  <si>
    <t xml:space="preserve">2899817	</t>
  </si>
  <si>
    <t xml:space="preserve">999221999559436	</t>
  </si>
  <si>
    <t>[梅州]梅州客都大酒店(100660732)</t>
  </si>
  <si>
    <t>商务大床房&lt;特惠专享&gt;&lt;双人入住&gt;&lt;双早&gt;</t>
  </si>
  <si>
    <t>胡静燕</t>
  </si>
  <si>
    <t xml:space="preserve">2899970	</t>
  </si>
  <si>
    <t xml:space="preserve">999222011110169	</t>
  </si>
  <si>
    <t>[香港]奕居(The Upper House)(17083495)</t>
  </si>
  <si>
    <t>Studio 70 豪华房&lt;双人入住&gt;&lt;内宾&gt;&lt;预付&gt;&lt;无早&gt;</t>
  </si>
  <si>
    <t>Xie/Huanyu</t>
  </si>
  <si>
    <t xml:space="preserve">2903741	</t>
  </si>
  <si>
    <t xml:space="preserve">53456394	</t>
  </si>
  <si>
    <t xml:space="preserve">999222029631715	</t>
  </si>
  <si>
    <t>张吉哲</t>
  </si>
  <si>
    <t xml:space="preserve">999222034998552	</t>
  </si>
  <si>
    <t>赖旭彤,戴梓熙</t>
  </si>
  <si>
    <t xml:space="preserve">999222036917257	</t>
  </si>
  <si>
    <t>谢姗姗</t>
  </si>
  <si>
    <t xml:space="preserve">999222039919983	</t>
  </si>
  <si>
    <t>彭勇</t>
  </si>
  <si>
    <t xml:space="preserve">999222040330570	</t>
  </si>
  <si>
    <t>[梅州]梅州麓湖山酒店(67856423)</t>
  </si>
  <si>
    <t>零压豪华双床房&lt;超值特惠&gt;&lt;双人入住&gt;&lt;日历房套餐高价值&gt;&lt;双早&gt;&lt;新酒店礼盒&gt;</t>
  </si>
  <si>
    <t>陈春茹</t>
  </si>
  <si>
    <t xml:space="preserve">1863743	</t>
  </si>
  <si>
    <t xml:space="preserve">999222040666034	</t>
  </si>
  <si>
    <t>吴楚琪</t>
  </si>
  <si>
    <t xml:space="preserve">999222040907043	</t>
  </si>
  <si>
    <t>陈小刚</t>
  </si>
  <si>
    <t xml:space="preserve">999222040962596	</t>
  </si>
  <si>
    <t>钟祝禄,李远涛,刘森景</t>
  </si>
  <si>
    <t xml:space="preserve">999222041367648	</t>
  </si>
  <si>
    <t>丁稳昌</t>
  </si>
  <si>
    <t xml:space="preserve">999222044607892	</t>
  </si>
  <si>
    <t>商务城景双床房&lt;特惠专享&gt;&lt;双人入住&gt;&lt;日历房套餐高价值&gt;&lt;双早&gt;&lt;新酒店礼盒&gt;</t>
  </si>
  <si>
    <t>谢志丹,谢志苗,方楚慧,谢志清</t>
  </si>
  <si>
    <t xml:space="preserve">999222045546105	</t>
  </si>
  <si>
    <t>宁华培</t>
  </si>
  <si>
    <t xml:space="preserve">999222046179180	</t>
  </si>
  <si>
    <t>杨垂淼</t>
  </si>
  <si>
    <t xml:space="preserve">999222046302993	</t>
  </si>
  <si>
    <t>刘狄青,连云声</t>
  </si>
  <si>
    <t xml:space="preserve">999222046586066	</t>
  </si>
  <si>
    <t>黄煜翔</t>
  </si>
  <si>
    <t>，</t>
  </si>
  <si>
    <t>999222018014434</t>
  </si>
  <si>
    <t>202212281445090025</t>
  </si>
  <si>
    <t>999222020722726</t>
  </si>
  <si>
    <t>202212281848320034</t>
  </si>
  <si>
    <t>999222021267047</t>
  </si>
  <si>
    <t>202212281942140021</t>
  </si>
  <si>
    <t>999222021267047此单多收2.5元待退回</t>
  </si>
  <si>
    <t>999222021880139</t>
  </si>
  <si>
    <t>202212282141480034</t>
  </si>
  <si>
    <t>999222021888256</t>
  </si>
  <si>
    <t>202212282140190034</t>
  </si>
  <si>
    <t>999222027357901</t>
  </si>
  <si>
    <t>202212291732170071</t>
  </si>
  <si>
    <t>999222028675645</t>
  </si>
  <si>
    <t>202212292033450071</t>
  </si>
  <si>
    <t>999222030661396</t>
  </si>
  <si>
    <t>202212301109060068</t>
  </si>
  <si>
    <t>999222032573398</t>
  </si>
  <si>
    <t>202212301628570025</t>
  </si>
  <si>
    <t>999222033956678</t>
  </si>
  <si>
    <t>202212301630490068</t>
  </si>
  <si>
    <t>999222034076113</t>
  </si>
  <si>
    <t>202212301626180071</t>
  </si>
  <si>
    <t>999222034076113此单多收1元待退回</t>
  </si>
  <si>
    <t>999222034480217</t>
  </si>
  <si>
    <t>202212301731080021</t>
  </si>
  <si>
    <t>999222036819751</t>
  </si>
  <si>
    <t>202212302215570021</t>
  </si>
  <si>
    <t>999222029631715</t>
  </si>
  <si>
    <t>202212300827260068</t>
  </si>
  <si>
    <t>999222034998552</t>
  </si>
  <si>
    <t>202212301917000021</t>
  </si>
  <si>
    <t>999222036917257</t>
  </si>
  <si>
    <t>202212302219250071</t>
  </si>
  <si>
    <t>999222039919983</t>
  </si>
  <si>
    <t>202212311100310034</t>
  </si>
  <si>
    <t>999222040330570</t>
  </si>
  <si>
    <t>202212311533100034</t>
  </si>
  <si>
    <t>999222040907043</t>
  </si>
  <si>
    <t>202212311510430020</t>
  </si>
  <si>
    <t>999222040962596</t>
  </si>
  <si>
    <t>202212311511020034</t>
  </si>
  <si>
    <t>999222044607892</t>
  </si>
  <si>
    <t>202212311802380068</t>
  </si>
  <si>
    <t>999222045546105</t>
  </si>
  <si>
    <t>202212311941210068</t>
  </si>
  <si>
    <t>999222046179180</t>
  </si>
  <si>
    <t>202212312113250071</t>
  </si>
  <si>
    <t>999222046302993</t>
  </si>
  <si>
    <t>202212312131290068</t>
  </si>
  <si>
    <t>999222046586066</t>
  </si>
  <si>
    <t>202212312224210071</t>
  </si>
  <si>
    <t>A230116105933481</t>
  </si>
  <si>
    <t>A230116110043481</t>
  </si>
  <si>
    <t>A230116110159228</t>
  </si>
  <si>
    <t xml:space="preserve">房集：i230116110920 10593.5元 </t>
  </si>
  <si>
    <t>CNY / HKD 当前参考汇率: 1.164344511</t>
  </si>
  <si>
    <t>总计： 23852.16 CNY/
27772.13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</si>
  <si>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</si>
  <si>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</si>
  <si>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</si>
  <si>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</si>
  <si>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</si>
  <si>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</si>
  <si>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</si>
  <si>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</si>
  <si>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</si>
  <si>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</si>
  <si>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</si>
  <si>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</si>
  <si>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</si>
  <si>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</si>
  <si>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</si>
  <si>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</si>
  <si>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</si>
  <si>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</si>
  <si>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</si>
  <si>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2022-12-25</t>
  </si>
  <si>
    <t>2899970</t>
  </si>
  <si>
    <t>梅州客都大酒店</t>
  </si>
  <si>
    <t>2022-12-30</t>
  </si>
  <si>
    <t>2023-01-01</t>
  </si>
  <si>
    <t>退房日周结</t>
  </si>
  <si>
    <t>403.92</t>
  </si>
  <si>
    <t>RMB</t>
  </si>
  <si>
    <t>0</t>
  </si>
  <si>
    <t>0.00</t>
  </si>
  <si>
    <t>携程国内直连(DD)</t>
  </si>
  <si>
    <t>01.011249</t>
  </si>
  <si>
    <t>2022-12-25 18:40:31</t>
  </si>
  <si>
    <t>否</t>
  </si>
  <si>
    <t>汇智国际旅游发展有限公司</t>
  </si>
  <si>
    <t>直采</t>
  </si>
  <si>
    <t>中国</t>
  </si>
  <si>
    <t>2022-12-27</t>
  </si>
  <si>
    <t>2903741</t>
  </si>
  <si>
    <t>奕居</t>
  </si>
  <si>
    <t>Xie Huanyu</t>
  </si>
  <si>
    <t>2022-12-29</t>
  </si>
  <si>
    <t>12851.24</t>
  </si>
  <si>
    <t>2022-12-27 13:53:13</t>
  </si>
  <si>
    <t>直连</t>
  </si>
  <si>
    <t>2899817</t>
  </si>
  <si>
    <t>佛山顺德嘉信康年花园酒店</t>
  </si>
  <si>
    <t>2022-12-31</t>
  </si>
  <si>
    <t>2022-12-25 17:35:55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</si>
</sst>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14</xdr:col>
      <xdr:colOff>161925</xdr:colOff>
      <xdr:row>77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00900"/>
          <a:ext cx="10477500" cy="509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44925</v>
      </c>
      <c r="G2" s="6">
        <v>44926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8">
        <v>44923</v>
      </c>
      <c r="S2" s="6">
        <v>44941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44925</v>
      </c>
      <c r="G3" s="6">
        <v>44926</v>
      </c>
      <c r="H3" s="4">
        <v>1</v>
      </c>
      <c r="I3" s="4">
        <v>1</v>
      </c>
      <c r="J3" s="4">
        <v>1</v>
      </c>
      <c r="K3" s="4" t="s">
        <v>30</v>
      </c>
      <c r="L3" s="4">
        <v>315</v>
      </c>
      <c r="M3" s="4">
        <v>315</v>
      </c>
      <c r="N3" s="4" t="s">
        <v>38</v>
      </c>
      <c r="O3" s="4" t="s">
        <v>32</v>
      </c>
      <c r="P3" s="4" t="s">
        <v>33</v>
      </c>
      <c r="Q3" s="4">
        <v>0</v>
      </c>
      <c r="R3" s="8">
        <v>44923</v>
      </c>
      <c r="S3" s="6">
        <v>44941</v>
      </c>
      <c r="T3" s="4" t="s">
        <v>34</v>
      </c>
      <c r="U3" s="4">
        <v>315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37</v>
      </c>
      <c r="F4" s="6">
        <v>44925</v>
      </c>
      <c r="G4" s="6">
        <v>44926</v>
      </c>
      <c r="H4" s="4">
        <v>1</v>
      </c>
      <c r="I4" s="4">
        <v>1</v>
      </c>
      <c r="J4" s="4">
        <v>1</v>
      </c>
      <c r="K4" s="4" t="s">
        <v>30</v>
      </c>
      <c r="L4" s="4">
        <v>337.5</v>
      </c>
      <c r="M4" s="4">
        <v>337.5</v>
      </c>
      <c r="N4" s="4" t="s">
        <v>40</v>
      </c>
      <c r="O4" s="4" t="s">
        <v>32</v>
      </c>
      <c r="P4" s="4" t="s">
        <v>33</v>
      </c>
      <c r="Q4" s="4">
        <v>0</v>
      </c>
      <c r="R4" s="8">
        <v>44923</v>
      </c>
      <c r="S4" s="6">
        <v>44941</v>
      </c>
      <c r="T4" s="4" t="s">
        <v>34</v>
      </c>
      <c r="U4" s="4">
        <v>337.5</v>
      </c>
      <c r="V4" s="4">
        <v>0</v>
      </c>
      <c r="W4" s="4">
        <v>25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44925</v>
      </c>
      <c r="G5" s="6">
        <v>44926</v>
      </c>
      <c r="H5" s="4">
        <v>1</v>
      </c>
      <c r="I5" s="4">
        <v>1</v>
      </c>
      <c r="J5" s="4">
        <v>1</v>
      </c>
      <c r="K5" s="4" t="s">
        <v>30</v>
      </c>
      <c r="L5" s="4">
        <v>315</v>
      </c>
      <c r="M5" s="4">
        <v>315</v>
      </c>
      <c r="N5" s="4" t="s">
        <v>42</v>
      </c>
      <c r="O5" s="4" t="s">
        <v>32</v>
      </c>
      <c r="P5" s="4" t="s">
        <v>33</v>
      </c>
      <c r="Q5" s="4">
        <v>0</v>
      </c>
      <c r="R5" s="8">
        <v>44923</v>
      </c>
      <c r="S5" s="6">
        <v>44941</v>
      </c>
      <c r="T5" s="4" t="s">
        <v>34</v>
      </c>
      <c r="U5" s="4">
        <v>315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28</v>
      </c>
      <c r="E6" s="4" t="s">
        <v>37</v>
      </c>
      <c r="F6" s="6">
        <v>44925</v>
      </c>
      <c r="G6" s="6">
        <v>44926</v>
      </c>
      <c r="H6" s="4">
        <v>1</v>
      </c>
      <c r="I6" s="4">
        <v>1</v>
      </c>
      <c r="J6" s="4">
        <v>1</v>
      </c>
      <c r="K6" s="4" t="s">
        <v>30</v>
      </c>
      <c r="L6" s="4">
        <v>315</v>
      </c>
      <c r="M6" s="4">
        <v>315</v>
      </c>
      <c r="N6" s="4" t="s">
        <v>44</v>
      </c>
      <c r="O6" s="4" t="s">
        <v>32</v>
      </c>
      <c r="P6" s="4" t="s">
        <v>33</v>
      </c>
      <c r="Q6" s="4">
        <v>0</v>
      </c>
      <c r="R6" s="8">
        <v>44923</v>
      </c>
      <c r="S6" s="6">
        <v>44941</v>
      </c>
      <c r="T6" s="4" t="s">
        <v>34</v>
      </c>
      <c r="U6" s="4">
        <v>315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28</v>
      </c>
      <c r="E7" s="4" t="s">
        <v>46</v>
      </c>
      <c r="F7" s="6">
        <v>44924</v>
      </c>
      <c r="G7" s="6">
        <v>44926</v>
      </c>
      <c r="H7" s="4">
        <v>1</v>
      </c>
      <c r="I7" s="4">
        <v>2</v>
      </c>
      <c r="J7" s="4">
        <v>2</v>
      </c>
      <c r="K7" s="4" t="s">
        <v>30</v>
      </c>
      <c r="L7" s="4">
        <v>630</v>
      </c>
      <c r="M7" s="4">
        <v>630</v>
      </c>
      <c r="N7" s="4" t="s">
        <v>47</v>
      </c>
      <c r="O7" s="4" t="s">
        <v>32</v>
      </c>
      <c r="P7" s="4" t="s">
        <v>33</v>
      </c>
      <c r="Q7" s="4">
        <v>0</v>
      </c>
      <c r="R7" s="8">
        <v>44924</v>
      </c>
      <c r="S7" s="6">
        <v>44941</v>
      </c>
      <c r="T7" s="4" t="s">
        <v>34</v>
      </c>
      <c r="U7" s="4">
        <v>630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28</v>
      </c>
      <c r="E8" s="4" t="s">
        <v>49</v>
      </c>
      <c r="F8" s="6">
        <v>44925</v>
      </c>
      <c r="G8" s="6">
        <v>44926</v>
      </c>
      <c r="H8" s="4">
        <v>1</v>
      </c>
      <c r="I8" s="4">
        <v>1</v>
      </c>
      <c r="J8" s="4">
        <v>1</v>
      </c>
      <c r="K8" s="4" t="s">
        <v>30</v>
      </c>
      <c r="L8" s="4">
        <v>311.5</v>
      </c>
      <c r="M8" s="4">
        <v>311.5</v>
      </c>
      <c r="N8" s="4" t="s">
        <v>50</v>
      </c>
      <c r="O8" s="4" t="s">
        <v>32</v>
      </c>
      <c r="P8" s="4" t="s">
        <v>33</v>
      </c>
      <c r="Q8" s="4">
        <v>0</v>
      </c>
      <c r="R8" s="8">
        <v>44924</v>
      </c>
      <c r="S8" s="6">
        <v>44941</v>
      </c>
      <c r="T8" s="4" t="s">
        <v>34</v>
      </c>
      <c r="U8" s="4">
        <v>311.5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44925</v>
      </c>
      <c r="G9" s="6">
        <v>44926</v>
      </c>
      <c r="H9" s="4">
        <v>1</v>
      </c>
      <c r="I9" s="4">
        <v>1</v>
      </c>
      <c r="J9" s="4">
        <v>1</v>
      </c>
      <c r="K9" s="4" t="s">
        <v>30</v>
      </c>
      <c r="L9" s="4">
        <v>315</v>
      </c>
      <c r="M9" s="4">
        <v>315</v>
      </c>
      <c r="N9" s="4" t="s">
        <v>52</v>
      </c>
      <c r="O9" s="4" t="s">
        <v>32</v>
      </c>
      <c r="P9" s="4" t="s">
        <v>33</v>
      </c>
      <c r="Q9" s="4">
        <v>0</v>
      </c>
      <c r="R9" s="8">
        <v>44924</v>
      </c>
      <c r="S9" s="6">
        <v>44941</v>
      </c>
      <c r="T9" s="4" t="s">
        <v>34</v>
      </c>
      <c r="U9" s="4">
        <v>315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53</v>
      </c>
      <c r="B10" s="4" t="s">
        <v>26</v>
      </c>
      <c r="C10" s="4" t="s">
        <v>27</v>
      </c>
      <c r="D10" s="4" t="s">
        <v>54</v>
      </c>
      <c r="E10" s="4" t="s">
        <v>55</v>
      </c>
      <c r="F10" s="6">
        <v>44925</v>
      </c>
      <c r="G10" s="6">
        <v>44926</v>
      </c>
      <c r="H10" s="4">
        <v>1</v>
      </c>
      <c r="I10" s="4">
        <v>1</v>
      </c>
      <c r="J10" s="4">
        <v>1</v>
      </c>
      <c r="K10" s="4" t="s">
        <v>30</v>
      </c>
      <c r="L10" s="4">
        <v>406</v>
      </c>
      <c r="M10" s="4">
        <v>406</v>
      </c>
      <c r="N10" s="4" t="s">
        <v>56</v>
      </c>
      <c r="O10" s="4" t="s">
        <v>32</v>
      </c>
      <c r="P10" s="4" t="s">
        <v>33</v>
      </c>
      <c r="Q10" s="4">
        <v>0</v>
      </c>
      <c r="R10" s="8">
        <v>44925</v>
      </c>
      <c r="S10" s="6">
        <v>44941</v>
      </c>
      <c r="T10" s="4" t="s">
        <v>34</v>
      </c>
      <c r="U10" s="4">
        <v>406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51</v>
      </c>
      <c r="B11" s="4" t="s">
        <v>26</v>
      </c>
      <c r="C11" s="4" t="s">
        <v>57</v>
      </c>
      <c r="D11" s="4" t="s">
        <v>28</v>
      </c>
      <c r="E11" s="4" t="s">
        <v>29</v>
      </c>
      <c r="F11" s="6">
        <v>44925</v>
      </c>
      <c r="G11" s="6">
        <v>44926</v>
      </c>
      <c r="H11" s="4">
        <v>1</v>
      </c>
      <c r="I11" s="4">
        <v>1</v>
      </c>
      <c r="J11" s="4">
        <v>1</v>
      </c>
      <c r="K11" s="4" t="s">
        <v>30</v>
      </c>
      <c r="L11" s="4">
        <v>-315</v>
      </c>
      <c r="M11" s="4">
        <v>-315</v>
      </c>
      <c r="N11" s="4" t="s">
        <v>52</v>
      </c>
      <c r="O11" s="4" t="s">
        <v>32</v>
      </c>
      <c r="P11" s="4" t="s">
        <v>33</v>
      </c>
      <c r="Q11" s="4">
        <v>0</v>
      </c>
      <c r="R11" s="8">
        <v>44924</v>
      </c>
      <c r="S11" s="6">
        <v>44941</v>
      </c>
      <c r="T11" s="4" t="s">
        <v>34</v>
      </c>
      <c r="U11" s="4">
        <v>-315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28</v>
      </c>
      <c r="E12" s="4" t="s">
        <v>49</v>
      </c>
      <c r="F12" s="6">
        <v>44925</v>
      </c>
      <c r="G12" s="6">
        <v>44926</v>
      </c>
      <c r="H12" s="4">
        <v>1</v>
      </c>
      <c r="I12" s="4">
        <v>1</v>
      </c>
      <c r="J12" s="4">
        <v>1</v>
      </c>
      <c r="K12" s="4" t="s">
        <v>30</v>
      </c>
      <c r="L12" s="4">
        <v>311.5</v>
      </c>
      <c r="M12" s="4">
        <v>311.5</v>
      </c>
      <c r="N12" s="4" t="s">
        <v>59</v>
      </c>
      <c r="O12" s="4" t="s">
        <v>32</v>
      </c>
      <c r="P12" s="4" t="s">
        <v>33</v>
      </c>
      <c r="Q12" s="4">
        <v>0</v>
      </c>
      <c r="R12" s="8">
        <v>44925</v>
      </c>
      <c r="S12" s="6">
        <v>44941</v>
      </c>
      <c r="T12" s="4" t="s">
        <v>34</v>
      </c>
      <c r="U12" s="4">
        <v>311.5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60</v>
      </c>
      <c r="B13" s="4" t="s">
        <v>26</v>
      </c>
      <c r="C13" s="4" t="s">
        <v>27</v>
      </c>
      <c r="D13" s="4" t="s">
        <v>28</v>
      </c>
      <c r="E13" s="4" t="s">
        <v>49</v>
      </c>
      <c r="F13" s="6">
        <v>44925</v>
      </c>
      <c r="G13" s="6">
        <v>44926</v>
      </c>
      <c r="H13" s="4">
        <v>1</v>
      </c>
      <c r="I13" s="4">
        <v>1</v>
      </c>
      <c r="J13" s="4">
        <v>1</v>
      </c>
      <c r="K13" s="4" t="s">
        <v>30</v>
      </c>
      <c r="L13" s="4">
        <v>311.5</v>
      </c>
      <c r="M13" s="4">
        <v>311.5</v>
      </c>
      <c r="N13" s="4" t="s">
        <v>61</v>
      </c>
      <c r="O13" s="4" t="s">
        <v>32</v>
      </c>
      <c r="P13" s="4" t="s">
        <v>33</v>
      </c>
      <c r="Q13" s="4">
        <v>0</v>
      </c>
      <c r="R13" s="8">
        <v>44925</v>
      </c>
      <c r="S13" s="6">
        <v>44941</v>
      </c>
      <c r="T13" s="4" t="s">
        <v>34</v>
      </c>
      <c r="U13" s="4">
        <v>311.5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62</v>
      </c>
      <c r="B14" s="4" t="s">
        <v>26</v>
      </c>
      <c r="C14" s="4" t="s">
        <v>27</v>
      </c>
      <c r="D14" s="4" t="s">
        <v>28</v>
      </c>
      <c r="E14" s="4" t="s">
        <v>37</v>
      </c>
      <c r="F14" s="6">
        <v>44925</v>
      </c>
      <c r="G14" s="6">
        <v>44926</v>
      </c>
      <c r="H14" s="4">
        <v>1</v>
      </c>
      <c r="I14" s="4">
        <v>1</v>
      </c>
      <c r="J14" s="4">
        <v>1</v>
      </c>
      <c r="K14" s="4" t="s">
        <v>30</v>
      </c>
      <c r="L14" s="4">
        <v>315</v>
      </c>
      <c r="M14" s="4">
        <v>315</v>
      </c>
      <c r="N14" s="4" t="s">
        <v>63</v>
      </c>
      <c r="O14" s="4" t="s">
        <v>32</v>
      </c>
      <c r="P14" s="4" t="s">
        <v>33</v>
      </c>
      <c r="Q14" s="4">
        <v>0</v>
      </c>
      <c r="R14" s="8">
        <v>44925</v>
      </c>
      <c r="S14" s="6">
        <v>44941</v>
      </c>
      <c r="T14" s="4" t="s">
        <v>34</v>
      </c>
      <c r="U14" s="4">
        <v>315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64</v>
      </c>
      <c r="B15" s="4" t="s">
        <v>26</v>
      </c>
      <c r="C15" s="4" t="s">
        <v>27</v>
      </c>
      <c r="D15" s="4" t="s">
        <v>28</v>
      </c>
      <c r="E15" s="4" t="s">
        <v>49</v>
      </c>
      <c r="F15" s="6">
        <v>44925</v>
      </c>
      <c r="G15" s="6">
        <v>44926</v>
      </c>
      <c r="H15" s="4">
        <v>1</v>
      </c>
      <c r="I15" s="4">
        <v>1</v>
      </c>
      <c r="J15" s="4">
        <v>1</v>
      </c>
      <c r="K15" s="4" t="s">
        <v>30</v>
      </c>
      <c r="L15" s="4">
        <v>311.5</v>
      </c>
      <c r="M15" s="4">
        <v>311.5</v>
      </c>
      <c r="N15" s="4" t="s">
        <v>65</v>
      </c>
      <c r="O15" s="4" t="s">
        <v>32</v>
      </c>
      <c r="P15" s="4" t="s">
        <v>33</v>
      </c>
      <c r="Q15" s="4">
        <v>0</v>
      </c>
      <c r="R15" s="8">
        <v>44925</v>
      </c>
      <c r="S15" s="6">
        <v>44941</v>
      </c>
      <c r="T15" s="4" t="s">
        <v>34</v>
      </c>
      <c r="U15" s="4">
        <v>311.5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66</v>
      </c>
      <c r="B16" s="4" t="s">
        <v>26</v>
      </c>
      <c r="C16" s="4" t="s">
        <v>27</v>
      </c>
      <c r="D16" s="4" t="s">
        <v>28</v>
      </c>
      <c r="E16" s="4" t="s">
        <v>49</v>
      </c>
      <c r="F16" s="6">
        <v>44925</v>
      </c>
      <c r="G16" s="6">
        <v>44926</v>
      </c>
      <c r="H16" s="4">
        <v>1</v>
      </c>
      <c r="I16" s="4">
        <v>1</v>
      </c>
      <c r="J16" s="4">
        <v>1</v>
      </c>
      <c r="K16" s="4" t="s">
        <v>30</v>
      </c>
      <c r="L16" s="4">
        <v>311.5</v>
      </c>
      <c r="M16" s="4">
        <v>311.5</v>
      </c>
      <c r="N16" s="4" t="s">
        <v>67</v>
      </c>
      <c r="O16" s="4" t="s">
        <v>32</v>
      </c>
      <c r="P16" s="4" t="s">
        <v>33</v>
      </c>
      <c r="Q16" s="4">
        <v>0</v>
      </c>
      <c r="R16" s="8">
        <v>44925</v>
      </c>
      <c r="S16" s="6">
        <v>44941</v>
      </c>
      <c r="T16" s="4" t="s">
        <v>34</v>
      </c>
      <c r="U16" s="4">
        <v>311.5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68</v>
      </c>
      <c r="B17" s="4" t="s">
        <v>26</v>
      </c>
      <c r="C17" s="4" t="s">
        <v>27</v>
      </c>
      <c r="D17" s="4" t="s">
        <v>69</v>
      </c>
      <c r="E17" s="4" t="s">
        <v>70</v>
      </c>
      <c r="F17" s="6">
        <v>44926</v>
      </c>
      <c r="G17" s="6">
        <v>44927</v>
      </c>
      <c r="H17" s="4">
        <v>1</v>
      </c>
      <c r="I17" s="4">
        <v>1</v>
      </c>
      <c r="J17" s="4">
        <v>1</v>
      </c>
      <c r="K17" s="4" t="s">
        <v>30</v>
      </c>
      <c r="L17" s="4">
        <v>263.61</v>
      </c>
      <c r="M17" s="4">
        <v>263.61</v>
      </c>
      <c r="N17" s="4" t="s">
        <v>71</v>
      </c>
      <c r="O17" s="4" t="s">
        <v>72</v>
      </c>
      <c r="P17" s="4" t="s">
        <v>33</v>
      </c>
      <c r="Q17" s="4">
        <v>0</v>
      </c>
      <c r="R17" s="8">
        <v>44920</v>
      </c>
      <c r="S17" s="6">
        <v>44942</v>
      </c>
      <c r="T17" s="4" t="s">
        <v>34</v>
      </c>
      <c r="U17" s="4">
        <v>263.61</v>
      </c>
      <c r="V17" s="4">
        <v>0</v>
      </c>
      <c r="W17" s="4">
        <v>0</v>
      </c>
      <c r="X17" s="4" t="s">
        <v>73</v>
      </c>
      <c r="Y17" s="4" t="s">
        <v>35</v>
      </c>
    </row>
    <row r="18" s="4" customFormat="1" spans="1:25">
      <c r="A18" s="4" t="s">
        <v>74</v>
      </c>
      <c r="B18" s="4" t="s">
        <v>26</v>
      </c>
      <c r="C18" s="4" t="s">
        <v>27</v>
      </c>
      <c r="D18" s="4" t="s">
        <v>75</v>
      </c>
      <c r="E18" s="4" t="s">
        <v>76</v>
      </c>
      <c r="F18" s="6">
        <v>44925</v>
      </c>
      <c r="G18" s="6">
        <v>44927</v>
      </c>
      <c r="H18" s="4">
        <v>1</v>
      </c>
      <c r="I18" s="4">
        <v>2</v>
      </c>
      <c r="J18" s="4">
        <v>2</v>
      </c>
      <c r="K18" s="4" t="s">
        <v>30</v>
      </c>
      <c r="L18" s="4">
        <v>403.92</v>
      </c>
      <c r="M18" s="4">
        <v>403.92</v>
      </c>
      <c r="N18" s="4" t="s">
        <v>77</v>
      </c>
      <c r="O18" s="4" t="s">
        <v>72</v>
      </c>
      <c r="P18" s="4" t="s">
        <v>33</v>
      </c>
      <c r="Q18" s="4">
        <v>0</v>
      </c>
      <c r="R18" s="8">
        <v>44920</v>
      </c>
      <c r="S18" s="6">
        <v>44942</v>
      </c>
      <c r="T18" s="4" t="s">
        <v>34</v>
      </c>
      <c r="U18" s="4">
        <v>403.92</v>
      </c>
      <c r="V18" s="4">
        <v>0</v>
      </c>
      <c r="W18" s="4">
        <v>0</v>
      </c>
      <c r="X18" s="4" t="s">
        <v>78</v>
      </c>
      <c r="Y18" s="4" t="s">
        <v>35</v>
      </c>
    </row>
    <row r="19" s="4" customFormat="1" spans="1:25">
      <c r="A19" s="4" t="s">
        <v>68</v>
      </c>
      <c r="B19" s="4" t="s">
        <v>26</v>
      </c>
      <c r="C19" s="4" t="s">
        <v>57</v>
      </c>
      <c r="D19" s="4" t="s">
        <v>69</v>
      </c>
      <c r="E19" s="4" t="s">
        <v>70</v>
      </c>
      <c r="F19" s="6">
        <v>44926</v>
      </c>
      <c r="G19" s="6">
        <v>44927</v>
      </c>
      <c r="H19" s="4">
        <v>1</v>
      </c>
      <c r="I19" s="4">
        <v>1</v>
      </c>
      <c r="J19" s="4">
        <v>1</v>
      </c>
      <c r="K19" s="4" t="s">
        <v>30</v>
      </c>
      <c r="L19" s="4">
        <v>-263.61</v>
      </c>
      <c r="M19" s="4">
        <v>-263.61</v>
      </c>
      <c r="N19" s="4" t="s">
        <v>71</v>
      </c>
      <c r="O19" s="4" t="s">
        <v>72</v>
      </c>
      <c r="P19" s="4" t="s">
        <v>33</v>
      </c>
      <c r="Q19" s="4">
        <v>0</v>
      </c>
      <c r="R19" s="8">
        <v>44920</v>
      </c>
      <c r="S19" s="6">
        <v>44942</v>
      </c>
      <c r="T19" s="4" t="s">
        <v>34</v>
      </c>
      <c r="U19" s="4">
        <v>-263.61</v>
      </c>
      <c r="V19" s="4">
        <v>0</v>
      </c>
      <c r="W19" s="4">
        <v>0</v>
      </c>
      <c r="X19" s="4" t="s">
        <v>73</v>
      </c>
      <c r="Y19" s="4" t="s">
        <v>35</v>
      </c>
    </row>
    <row r="20" s="4" customFormat="1" spans="1:25">
      <c r="A20" s="4" t="s">
        <v>79</v>
      </c>
      <c r="B20" s="4" t="s">
        <v>26</v>
      </c>
      <c r="C20" s="4" t="s">
        <v>27</v>
      </c>
      <c r="D20" s="4" t="s">
        <v>80</v>
      </c>
      <c r="E20" s="4" t="s">
        <v>81</v>
      </c>
      <c r="F20" s="6">
        <v>44924</v>
      </c>
      <c r="G20" s="6">
        <v>44927</v>
      </c>
      <c r="H20" s="4">
        <v>1</v>
      </c>
      <c r="I20" s="4">
        <v>3</v>
      </c>
      <c r="J20" s="4">
        <v>3</v>
      </c>
      <c r="K20" s="4" t="s">
        <v>30</v>
      </c>
      <c r="L20" s="4">
        <v>12851.24</v>
      </c>
      <c r="M20" s="4">
        <v>12851.24</v>
      </c>
      <c r="N20" s="4" t="s">
        <v>82</v>
      </c>
      <c r="O20" s="4" t="s">
        <v>72</v>
      </c>
      <c r="P20" s="4" t="s">
        <v>33</v>
      </c>
      <c r="Q20" s="4">
        <v>0</v>
      </c>
      <c r="R20" s="8">
        <v>44922</v>
      </c>
      <c r="S20" s="6">
        <v>44942</v>
      </c>
      <c r="T20" s="4" t="s">
        <v>34</v>
      </c>
      <c r="U20" s="4">
        <v>12851.24</v>
      </c>
      <c r="V20" s="4">
        <v>0</v>
      </c>
      <c r="W20" s="4">
        <v>0</v>
      </c>
      <c r="X20" s="4" t="s">
        <v>83</v>
      </c>
      <c r="Y20" s="4" t="s">
        <v>84</v>
      </c>
    </row>
    <row r="21" s="4" customFormat="1" spans="1:25">
      <c r="A21" s="4" t="s">
        <v>85</v>
      </c>
      <c r="B21" s="4" t="s">
        <v>26</v>
      </c>
      <c r="C21" s="4" t="s">
        <v>27</v>
      </c>
      <c r="D21" s="4" t="s">
        <v>28</v>
      </c>
      <c r="E21" s="4" t="s">
        <v>49</v>
      </c>
      <c r="F21" s="6">
        <v>44926</v>
      </c>
      <c r="G21" s="6">
        <v>44927</v>
      </c>
      <c r="H21" s="4">
        <v>1</v>
      </c>
      <c r="I21" s="4">
        <v>1</v>
      </c>
      <c r="J21" s="4">
        <v>1</v>
      </c>
      <c r="K21" s="4" t="s">
        <v>30</v>
      </c>
      <c r="L21" s="4">
        <v>311.5</v>
      </c>
      <c r="M21" s="4">
        <v>311.5</v>
      </c>
      <c r="N21" s="4" t="s">
        <v>86</v>
      </c>
      <c r="O21" s="4" t="s">
        <v>72</v>
      </c>
      <c r="P21" s="4" t="s">
        <v>33</v>
      </c>
      <c r="Q21" s="4">
        <v>0</v>
      </c>
      <c r="R21" s="8">
        <v>44925</v>
      </c>
      <c r="S21" s="6">
        <v>44942</v>
      </c>
      <c r="T21" s="4" t="s">
        <v>34</v>
      </c>
      <c r="U21" s="4">
        <v>311.5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87</v>
      </c>
      <c r="B22" s="4" t="s">
        <v>26</v>
      </c>
      <c r="C22" s="4" t="s">
        <v>27</v>
      </c>
      <c r="D22" s="4" t="s">
        <v>28</v>
      </c>
      <c r="E22" s="4" t="s">
        <v>29</v>
      </c>
      <c r="F22" s="6">
        <v>44926</v>
      </c>
      <c r="G22" s="6">
        <v>44927</v>
      </c>
      <c r="H22" s="4">
        <v>2</v>
      </c>
      <c r="I22" s="4">
        <v>1</v>
      </c>
      <c r="J22" s="4">
        <v>2</v>
      </c>
      <c r="K22" s="4" t="s">
        <v>30</v>
      </c>
      <c r="L22" s="4">
        <v>630</v>
      </c>
      <c r="M22" s="4">
        <v>630</v>
      </c>
      <c r="N22" s="4" t="s">
        <v>88</v>
      </c>
      <c r="O22" s="4" t="s">
        <v>72</v>
      </c>
      <c r="P22" s="4" t="s">
        <v>33</v>
      </c>
      <c r="Q22" s="4">
        <v>0</v>
      </c>
      <c r="R22" s="8">
        <v>44925</v>
      </c>
      <c r="S22" s="6">
        <v>44942</v>
      </c>
      <c r="T22" s="4" t="s">
        <v>34</v>
      </c>
      <c r="U22" s="4">
        <v>630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89</v>
      </c>
      <c r="B23" s="4" t="s">
        <v>26</v>
      </c>
      <c r="C23" s="4" t="s">
        <v>27</v>
      </c>
      <c r="D23" s="4" t="s">
        <v>28</v>
      </c>
      <c r="E23" s="4" t="s">
        <v>37</v>
      </c>
      <c r="F23" s="6">
        <v>44926</v>
      </c>
      <c r="G23" s="6">
        <v>44927</v>
      </c>
      <c r="H23" s="4">
        <v>1</v>
      </c>
      <c r="I23" s="4">
        <v>1</v>
      </c>
      <c r="J23" s="4">
        <v>1</v>
      </c>
      <c r="K23" s="4" t="s">
        <v>30</v>
      </c>
      <c r="L23" s="4">
        <v>315</v>
      </c>
      <c r="M23" s="4">
        <v>315</v>
      </c>
      <c r="N23" s="4" t="s">
        <v>90</v>
      </c>
      <c r="O23" s="4" t="s">
        <v>72</v>
      </c>
      <c r="P23" s="4" t="s">
        <v>33</v>
      </c>
      <c r="Q23" s="4">
        <v>0</v>
      </c>
      <c r="R23" s="8">
        <v>44925</v>
      </c>
      <c r="S23" s="6">
        <v>44942</v>
      </c>
      <c r="T23" s="4" t="s">
        <v>34</v>
      </c>
      <c r="U23" s="4">
        <v>315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91</v>
      </c>
      <c r="B24" s="4" t="s">
        <v>26</v>
      </c>
      <c r="C24" s="4" t="s">
        <v>27</v>
      </c>
      <c r="D24" s="4" t="s">
        <v>28</v>
      </c>
      <c r="E24" s="4" t="s">
        <v>29</v>
      </c>
      <c r="F24" s="6">
        <v>44926</v>
      </c>
      <c r="G24" s="6">
        <v>44927</v>
      </c>
      <c r="H24" s="4">
        <v>1</v>
      </c>
      <c r="I24" s="4">
        <v>1</v>
      </c>
      <c r="J24" s="4">
        <v>1</v>
      </c>
      <c r="K24" s="4" t="s">
        <v>30</v>
      </c>
      <c r="L24" s="4">
        <v>315</v>
      </c>
      <c r="M24" s="4">
        <v>315</v>
      </c>
      <c r="N24" s="4" t="s">
        <v>92</v>
      </c>
      <c r="O24" s="4" t="s">
        <v>72</v>
      </c>
      <c r="P24" s="4" t="s">
        <v>33</v>
      </c>
      <c r="Q24" s="4">
        <v>0</v>
      </c>
      <c r="R24" s="8">
        <v>44926</v>
      </c>
      <c r="S24" s="6">
        <v>44942</v>
      </c>
      <c r="T24" s="4" t="s">
        <v>34</v>
      </c>
      <c r="U24" s="4">
        <v>315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93</v>
      </c>
      <c r="B25" s="4" t="s">
        <v>26</v>
      </c>
      <c r="C25" s="4" t="s">
        <v>27</v>
      </c>
      <c r="D25" s="4" t="s">
        <v>94</v>
      </c>
      <c r="E25" s="4" t="s">
        <v>95</v>
      </c>
      <c r="F25" s="6">
        <v>44926</v>
      </c>
      <c r="G25" s="6">
        <v>44927</v>
      </c>
      <c r="H25" s="4">
        <v>1</v>
      </c>
      <c r="I25" s="4">
        <v>1</v>
      </c>
      <c r="J25" s="4">
        <v>1</v>
      </c>
      <c r="K25" s="4" t="s">
        <v>30</v>
      </c>
      <c r="L25" s="4">
        <v>412.5</v>
      </c>
      <c r="M25" s="4">
        <v>412.5</v>
      </c>
      <c r="N25" s="4" t="s">
        <v>96</v>
      </c>
      <c r="O25" s="4" t="s">
        <v>72</v>
      </c>
      <c r="P25" s="4" t="s">
        <v>33</v>
      </c>
      <c r="Q25" s="4">
        <v>0</v>
      </c>
      <c r="R25" s="8">
        <v>44926</v>
      </c>
      <c r="S25" s="6">
        <v>44942</v>
      </c>
      <c r="T25" s="4" t="s">
        <v>34</v>
      </c>
      <c r="U25" s="4">
        <v>412.5</v>
      </c>
      <c r="V25" s="4">
        <v>0</v>
      </c>
      <c r="W25" s="4">
        <v>451</v>
      </c>
      <c r="X25" s="4" t="s">
        <v>35</v>
      </c>
      <c r="Y25" s="4" t="s">
        <v>97</v>
      </c>
    </row>
    <row r="26" s="4" customFormat="1" spans="1:25">
      <c r="A26" s="4" t="s">
        <v>98</v>
      </c>
      <c r="B26" s="4" t="s">
        <v>26</v>
      </c>
      <c r="C26" s="4" t="s">
        <v>27</v>
      </c>
      <c r="D26" s="4" t="s">
        <v>28</v>
      </c>
      <c r="E26" s="4" t="s">
        <v>29</v>
      </c>
      <c r="F26" s="6">
        <v>44926</v>
      </c>
      <c r="G26" s="6">
        <v>44927</v>
      </c>
      <c r="H26" s="4">
        <v>1</v>
      </c>
      <c r="I26" s="4">
        <v>1</v>
      </c>
      <c r="J26" s="4">
        <v>1</v>
      </c>
      <c r="K26" s="4" t="s">
        <v>30</v>
      </c>
      <c r="L26" s="4">
        <v>315</v>
      </c>
      <c r="M26" s="4">
        <v>315</v>
      </c>
      <c r="N26" s="4" t="s">
        <v>99</v>
      </c>
      <c r="O26" s="4" t="s">
        <v>72</v>
      </c>
      <c r="P26" s="4" t="s">
        <v>33</v>
      </c>
      <c r="Q26" s="4">
        <v>0</v>
      </c>
      <c r="R26" s="8">
        <v>44926</v>
      </c>
      <c r="S26" s="6">
        <v>44942</v>
      </c>
      <c r="T26" s="4" t="s">
        <v>34</v>
      </c>
      <c r="U26" s="4">
        <v>315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100</v>
      </c>
      <c r="B27" s="4" t="s">
        <v>26</v>
      </c>
      <c r="C27" s="4" t="s">
        <v>27</v>
      </c>
      <c r="D27" s="4" t="s">
        <v>28</v>
      </c>
      <c r="E27" s="4" t="s">
        <v>37</v>
      </c>
      <c r="F27" s="6">
        <v>44926</v>
      </c>
      <c r="G27" s="6">
        <v>44927</v>
      </c>
      <c r="H27" s="4">
        <v>1</v>
      </c>
      <c r="I27" s="4">
        <v>1</v>
      </c>
      <c r="J27" s="4">
        <v>1</v>
      </c>
      <c r="K27" s="4" t="s">
        <v>30</v>
      </c>
      <c r="L27" s="4">
        <v>315</v>
      </c>
      <c r="M27" s="4">
        <v>315</v>
      </c>
      <c r="N27" s="4" t="s">
        <v>101</v>
      </c>
      <c r="O27" s="4" t="s">
        <v>72</v>
      </c>
      <c r="P27" s="4" t="s">
        <v>33</v>
      </c>
      <c r="Q27" s="4">
        <v>0</v>
      </c>
      <c r="R27" s="8">
        <v>44926</v>
      </c>
      <c r="S27" s="6">
        <v>44942</v>
      </c>
      <c r="T27" s="4" t="s">
        <v>34</v>
      </c>
      <c r="U27" s="4">
        <v>315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102</v>
      </c>
      <c r="B28" s="4" t="s">
        <v>26</v>
      </c>
      <c r="C28" s="4" t="s">
        <v>27</v>
      </c>
      <c r="D28" s="4" t="s">
        <v>28</v>
      </c>
      <c r="E28" s="4" t="s">
        <v>37</v>
      </c>
      <c r="F28" s="6">
        <v>44926</v>
      </c>
      <c r="G28" s="6">
        <v>44927</v>
      </c>
      <c r="H28" s="4">
        <v>3</v>
      </c>
      <c r="I28" s="4">
        <v>1</v>
      </c>
      <c r="J28" s="4">
        <v>3</v>
      </c>
      <c r="K28" s="4" t="s">
        <v>30</v>
      </c>
      <c r="L28" s="4">
        <v>945</v>
      </c>
      <c r="M28" s="4">
        <v>945</v>
      </c>
      <c r="N28" s="4" t="s">
        <v>103</v>
      </c>
      <c r="O28" s="4" t="s">
        <v>72</v>
      </c>
      <c r="P28" s="4" t="s">
        <v>33</v>
      </c>
      <c r="Q28" s="4">
        <v>0</v>
      </c>
      <c r="R28" s="8">
        <v>44926</v>
      </c>
      <c r="S28" s="6">
        <v>44942</v>
      </c>
      <c r="T28" s="4" t="s">
        <v>34</v>
      </c>
      <c r="U28" s="4">
        <v>945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98</v>
      </c>
      <c r="B29" s="4" t="s">
        <v>26</v>
      </c>
      <c r="C29" s="4" t="s">
        <v>57</v>
      </c>
      <c r="D29" s="4" t="s">
        <v>28</v>
      </c>
      <c r="E29" s="4" t="s">
        <v>29</v>
      </c>
      <c r="F29" s="6">
        <v>44926</v>
      </c>
      <c r="G29" s="6">
        <v>44927</v>
      </c>
      <c r="H29" s="4">
        <v>1</v>
      </c>
      <c r="I29" s="4">
        <v>1</v>
      </c>
      <c r="J29" s="4">
        <v>1</v>
      </c>
      <c r="K29" s="4" t="s">
        <v>30</v>
      </c>
      <c r="L29" s="4">
        <v>-315</v>
      </c>
      <c r="M29" s="4">
        <v>-315</v>
      </c>
      <c r="N29" s="4" t="s">
        <v>99</v>
      </c>
      <c r="O29" s="4" t="s">
        <v>72</v>
      </c>
      <c r="P29" s="4" t="s">
        <v>33</v>
      </c>
      <c r="Q29" s="4">
        <v>0</v>
      </c>
      <c r="R29" s="8">
        <v>44926</v>
      </c>
      <c r="S29" s="6">
        <v>44942</v>
      </c>
      <c r="T29" s="4" t="s">
        <v>34</v>
      </c>
      <c r="U29" s="4">
        <v>-315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104</v>
      </c>
      <c r="B30" s="4" t="s">
        <v>26</v>
      </c>
      <c r="C30" s="4" t="s">
        <v>27</v>
      </c>
      <c r="D30" s="4" t="s">
        <v>28</v>
      </c>
      <c r="E30" s="4" t="s">
        <v>37</v>
      </c>
      <c r="F30" s="6">
        <v>44926</v>
      </c>
      <c r="G30" s="6">
        <v>44927</v>
      </c>
      <c r="H30" s="4">
        <v>1</v>
      </c>
      <c r="I30" s="4">
        <v>1</v>
      </c>
      <c r="J30" s="4">
        <v>1</v>
      </c>
      <c r="K30" s="4" t="s">
        <v>30</v>
      </c>
      <c r="L30" s="4">
        <v>315</v>
      </c>
      <c r="M30" s="4">
        <v>315</v>
      </c>
      <c r="N30" s="4" t="s">
        <v>105</v>
      </c>
      <c r="O30" s="4" t="s">
        <v>72</v>
      </c>
      <c r="P30" s="4" t="s">
        <v>33</v>
      </c>
      <c r="Q30" s="4">
        <v>0</v>
      </c>
      <c r="R30" s="8">
        <v>44926</v>
      </c>
      <c r="S30" s="6">
        <v>44942</v>
      </c>
      <c r="T30" s="4" t="s">
        <v>34</v>
      </c>
      <c r="U30" s="4">
        <v>315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106</v>
      </c>
      <c r="B31" s="4" t="s">
        <v>26</v>
      </c>
      <c r="C31" s="4" t="s">
        <v>27</v>
      </c>
      <c r="D31" s="4" t="s">
        <v>28</v>
      </c>
      <c r="E31" s="4" t="s">
        <v>107</v>
      </c>
      <c r="F31" s="6">
        <v>44926</v>
      </c>
      <c r="G31" s="6">
        <v>44927</v>
      </c>
      <c r="H31" s="4">
        <v>4</v>
      </c>
      <c r="I31" s="4">
        <v>1</v>
      </c>
      <c r="J31" s="4">
        <v>4</v>
      </c>
      <c r="K31" s="4" t="s">
        <v>30</v>
      </c>
      <c r="L31" s="4">
        <v>1260</v>
      </c>
      <c r="M31" s="4">
        <v>1260</v>
      </c>
      <c r="N31" s="4" t="s">
        <v>108</v>
      </c>
      <c r="O31" s="4" t="s">
        <v>72</v>
      </c>
      <c r="P31" s="4" t="s">
        <v>33</v>
      </c>
      <c r="Q31" s="4">
        <v>0</v>
      </c>
      <c r="R31" s="8">
        <v>44926</v>
      </c>
      <c r="S31" s="6">
        <v>44942</v>
      </c>
      <c r="T31" s="4" t="s">
        <v>34</v>
      </c>
      <c r="U31" s="4">
        <v>1260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109</v>
      </c>
      <c r="B32" s="4" t="s">
        <v>26</v>
      </c>
      <c r="C32" s="4" t="s">
        <v>27</v>
      </c>
      <c r="D32" s="4" t="s">
        <v>28</v>
      </c>
      <c r="E32" s="4" t="s">
        <v>37</v>
      </c>
      <c r="F32" s="6">
        <v>44926</v>
      </c>
      <c r="G32" s="6">
        <v>44927</v>
      </c>
      <c r="H32" s="4">
        <v>1</v>
      </c>
      <c r="I32" s="4">
        <v>1</v>
      </c>
      <c r="J32" s="4">
        <v>1</v>
      </c>
      <c r="K32" s="4" t="s">
        <v>30</v>
      </c>
      <c r="L32" s="4">
        <v>337.5</v>
      </c>
      <c r="M32" s="4">
        <v>337.5</v>
      </c>
      <c r="N32" s="4" t="s">
        <v>110</v>
      </c>
      <c r="O32" s="4" t="s">
        <v>72</v>
      </c>
      <c r="P32" s="4" t="s">
        <v>33</v>
      </c>
      <c r="Q32" s="4">
        <v>0</v>
      </c>
      <c r="R32" s="8">
        <v>44926</v>
      </c>
      <c r="S32" s="6">
        <v>44942</v>
      </c>
      <c r="T32" s="4" t="s">
        <v>34</v>
      </c>
      <c r="U32" s="4">
        <v>337.5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111</v>
      </c>
      <c r="B33" s="4" t="s">
        <v>26</v>
      </c>
      <c r="C33" s="4" t="s">
        <v>27</v>
      </c>
      <c r="D33" s="4" t="s">
        <v>28</v>
      </c>
      <c r="E33" s="4" t="s">
        <v>49</v>
      </c>
      <c r="F33" s="6">
        <v>44926</v>
      </c>
      <c r="G33" s="6">
        <v>44927</v>
      </c>
      <c r="H33" s="4">
        <v>1</v>
      </c>
      <c r="I33" s="4">
        <v>1</v>
      </c>
      <c r="J33" s="4">
        <v>1</v>
      </c>
      <c r="K33" s="4" t="s">
        <v>30</v>
      </c>
      <c r="L33" s="4">
        <v>311.5</v>
      </c>
      <c r="M33" s="4">
        <v>311.5</v>
      </c>
      <c r="N33" s="4" t="s">
        <v>112</v>
      </c>
      <c r="O33" s="4" t="s">
        <v>72</v>
      </c>
      <c r="P33" s="4" t="s">
        <v>33</v>
      </c>
      <c r="Q33" s="4">
        <v>0</v>
      </c>
      <c r="R33" s="8">
        <v>44926</v>
      </c>
      <c r="S33" s="6">
        <v>44942</v>
      </c>
      <c r="T33" s="4" t="s">
        <v>34</v>
      </c>
      <c r="U33" s="4">
        <v>311.5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113</v>
      </c>
      <c r="B34" s="4" t="s">
        <v>26</v>
      </c>
      <c r="C34" s="4" t="s">
        <v>27</v>
      </c>
      <c r="D34" s="4" t="s">
        <v>28</v>
      </c>
      <c r="E34" s="4" t="s">
        <v>49</v>
      </c>
      <c r="F34" s="6">
        <v>44926</v>
      </c>
      <c r="G34" s="6">
        <v>44927</v>
      </c>
      <c r="H34" s="4">
        <v>2</v>
      </c>
      <c r="I34" s="4">
        <v>1</v>
      </c>
      <c r="J34" s="4">
        <v>2</v>
      </c>
      <c r="K34" s="4" t="s">
        <v>30</v>
      </c>
      <c r="L34" s="4">
        <v>623</v>
      </c>
      <c r="M34" s="4">
        <v>623</v>
      </c>
      <c r="N34" s="4" t="s">
        <v>114</v>
      </c>
      <c r="O34" s="4" t="s">
        <v>72</v>
      </c>
      <c r="P34" s="4" t="s">
        <v>33</v>
      </c>
      <c r="Q34" s="4">
        <v>0</v>
      </c>
      <c r="R34" s="8">
        <v>44926</v>
      </c>
      <c r="S34" s="6">
        <v>44942</v>
      </c>
      <c r="T34" s="4" t="s">
        <v>34</v>
      </c>
      <c r="U34" s="4">
        <v>623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115</v>
      </c>
      <c r="B35" s="4" t="s">
        <v>26</v>
      </c>
      <c r="C35" s="4" t="s">
        <v>27</v>
      </c>
      <c r="D35" s="4" t="s">
        <v>28</v>
      </c>
      <c r="E35" s="4" t="s">
        <v>37</v>
      </c>
      <c r="F35" s="6">
        <v>44926</v>
      </c>
      <c r="G35" s="6">
        <v>44927</v>
      </c>
      <c r="H35" s="4">
        <v>1</v>
      </c>
      <c r="I35" s="4">
        <v>1</v>
      </c>
      <c r="J35" s="4">
        <v>1</v>
      </c>
      <c r="K35" s="4" t="s">
        <v>30</v>
      </c>
      <c r="L35" s="4">
        <v>315</v>
      </c>
      <c r="M35" s="4">
        <v>315</v>
      </c>
      <c r="N35" s="4" t="s">
        <v>116</v>
      </c>
      <c r="O35" s="4" t="s">
        <v>72</v>
      </c>
      <c r="P35" s="4" t="s">
        <v>33</v>
      </c>
      <c r="Q35" s="4">
        <v>0</v>
      </c>
      <c r="R35" s="8">
        <v>44926</v>
      </c>
      <c r="S35" s="6">
        <v>44942</v>
      </c>
      <c r="T35" s="4" t="s">
        <v>34</v>
      </c>
      <c r="U35" s="4">
        <v>315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104</v>
      </c>
      <c r="B36" s="4" t="s">
        <v>26</v>
      </c>
      <c r="C36" s="4" t="s">
        <v>57</v>
      </c>
      <c r="D36" s="4" t="s">
        <v>28</v>
      </c>
      <c r="E36" s="4" t="s">
        <v>37</v>
      </c>
      <c r="F36" s="6">
        <v>44926</v>
      </c>
      <c r="G36" s="6">
        <v>44927</v>
      </c>
      <c r="H36" s="4">
        <v>1</v>
      </c>
      <c r="I36" s="4">
        <v>1</v>
      </c>
      <c r="J36" s="4">
        <v>1</v>
      </c>
      <c r="K36" s="4" t="s">
        <v>30</v>
      </c>
      <c r="L36" s="4">
        <v>-315</v>
      </c>
      <c r="M36" s="4">
        <v>-315</v>
      </c>
      <c r="N36" s="4" t="s">
        <v>105</v>
      </c>
      <c r="O36" s="4" t="s">
        <v>72</v>
      </c>
      <c r="P36" s="4" t="s">
        <v>33</v>
      </c>
      <c r="Q36" s="4">
        <v>0</v>
      </c>
      <c r="R36" s="8">
        <v>44926</v>
      </c>
      <c r="S36" s="6">
        <v>44942</v>
      </c>
      <c r="T36" s="4" t="s">
        <v>34</v>
      </c>
      <c r="U36" s="4">
        <v>-315</v>
      </c>
      <c r="V36" s="4">
        <v>0</v>
      </c>
      <c r="W36" s="4">
        <v>0</v>
      </c>
      <c r="X36" s="4" t="s">
        <v>35</v>
      </c>
      <c r="Y3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3"/>
  <sheetViews>
    <sheetView tabSelected="1" workbookViewId="0">
      <selection activeCell="A38" sqref="A38:E44"/>
    </sheetView>
  </sheetViews>
  <sheetFormatPr defaultColWidth="9" defaultRowHeight="13.5"/>
  <cols>
    <col min="1" max="1" width="12.625" style="4"/>
    <col min="2" max="3" width="11.5" style="4"/>
    <col min="4" max="5" width="9.375" style="4"/>
    <col min="6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10">
      <c r="A2" s="9" t="s">
        <v>118</v>
      </c>
      <c r="B2" s="6">
        <v>44925</v>
      </c>
      <c r="C2" s="6">
        <v>44926</v>
      </c>
      <c r="D2" s="4">
        <v>315</v>
      </c>
      <c r="E2" s="4">
        <v>315</v>
      </c>
      <c r="F2" s="10" t="s">
        <v>119</v>
      </c>
      <c r="G2" s="4">
        <f>D2-E2</f>
        <v>0</v>
      </c>
      <c r="H2" s="4" t="str">
        <f>$H$1&amp;F2</f>
        <v>，202212281445090025</v>
      </c>
      <c r="I2" s="4" t="e">
        <f>VLOOKUP(A2,HOP!A:U,21,0)</f>
        <v>#N/A</v>
      </c>
      <c r="J2" s="4">
        <v>12.28</v>
      </c>
    </row>
    <row r="3" s="4" customFormat="1" spans="1:10">
      <c r="A3" s="9" t="s">
        <v>120</v>
      </c>
      <c r="B3" s="6">
        <v>44925</v>
      </c>
      <c r="C3" s="6">
        <v>44926</v>
      </c>
      <c r="D3" s="4">
        <v>315</v>
      </c>
      <c r="E3" s="4">
        <v>315</v>
      </c>
      <c r="F3" s="10" t="s">
        <v>121</v>
      </c>
      <c r="G3" s="4">
        <f t="shared" ref="G3:G32" si="0">D3-E3</f>
        <v>0</v>
      </c>
      <c r="H3" s="4" t="str">
        <f t="shared" ref="H3:H32" si="1">$H$1&amp;F3</f>
        <v>，202212281848320034</v>
      </c>
      <c r="I3" s="4" t="e">
        <f>VLOOKUP(A3,HOP!A:U,21,0)</f>
        <v>#N/A</v>
      </c>
      <c r="J3" s="4">
        <v>12.28</v>
      </c>
    </row>
    <row r="4" s="4" customFormat="1" spans="1:11">
      <c r="A4" s="9" t="s">
        <v>122</v>
      </c>
      <c r="B4" s="6">
        <v>44925</v>
      </c>
      <c r="C4" s="6">
        <v>44926</v>
      </c>
      <c r="D4" s="4">
        <v>337.5</v>
      </c>
      <c r="E4" s="4">
        <v>335</v>
      </c>
      <c r="F4" s="10" t="s">
        <v>123</v>
      </c>
      <c r="G4" s="4">
        <f t="shared" si="0"/>
        <v>2.5</v>
      </c>
      <c r="H4" s="4" t="str">
        <f t="shared" si="1"/>
        <v>，202212281942140021</v>
      </c>
      <c r="I4" s="4" t="e">
        <f>VLOOKUP(A4,HOP!A:U,21,0)</f>
        <v>#N/A</v>
      </c>
      <c r="J4" s="4">
        <v>12.28</v>
      </c>
      <c r="K4" s="4" t="s">
        <v>124</v>
      </c>
    </row>
    <row r="5" s="4" customFormat="1" spans="1:10">
      <c r="A5" s="9" t="s">
        <v>125</v>
      </c>
      <c r="B5" s="6">
        <v>44925</v>
      </c>
      <c r="C5" s="6">
        <v>44926</v>
      </c>
      <c r="D5" s="4">
        <v>315</v>
      </c>
      <c r="E5" s="4">
        <v>315</v>
      </c>
      <c r="F5" s="10" t="s">
        <v>126</v>
      </c>
      <c r="G5" s="4">
        <f t="shared" si="0"/>
        <v>0</v>
      </c>
      <c r="H5" s="4" t="str">
        <f t="shared" si="1"/>
        <v>，202212282141480034</v>
      </c>
      <c r="I5" s="4" t="e">
        <f>VLOOKUP(A5,HOP!A:U,21,0)</f>
        <v>#N/A</v>
      </c>
      <c r="J5" s="4">
        <v>12.28</v>
      </c>
    </row>
    <row r="6" s="4" customFormat="1" spans="1:10">
      <c r="A6" s="9" t="s">
        <v>127</v>
      </c>
      <c r="B6" s="6">
        <v>44925</v>
      </c>
      <c r="C6" s="6">
        <v>44926</v>
      </c>
      <c r="D6" s="4">
        <v>315</v>
      </c>
      <c r="E6" s="4">
        <v>315</v>
      </c>
      <c r="F6" s="10" t="s">
        <v>128</v>
      </c>
      <c r="G6" s="4">
        <f t="shared" si="0"/>
        <v>0</v>
      </c>
      <c r="H6" s="4" t="str">
        <f t="shared" si="1"/>
        <v>，202212282140190034</v>
      </c>
      <c r="I6" s="4" t="e">
        <f>VLOOKUP(A6,HOP!A:U,21,0)</f>
        <v>#N/A</v>
      </c>
      <c r="J6" s="4">
        <v>12.28</v>
      </c>
    </row>
    <row r="7" s="4" customFormat="1" spans="1:10">
      <c r="A7" s="9" t="s">
        <v>129</v>
      </c>
      <c r="B7" s="6">
        <v>44924</v>
      </c>
      <c r="C7" s="6">
        <v>44926</v>
      </c>
      <c r="D7" s="4">
        <v>630</v>
      </c>
      <c r="E7" s="4">
        <v>630</v>
      </c>
      <c r="F7" s="10" t="s">
        <v>130</v>
      </c>
      <c r="G7" s="4">
        <f t="shared" si="0"/>
        <v>0</v>
      </c>
      <c r="H7" s="4" t="str">
        <f t="shared" si="1"/>
        <v>，202212291732170071</v>
      </c>
      <c r="I7" s="4" t="e">
        <f>VLOOKUP(A7,HOP!A:U,21,0)</f>
        <v>#N/A</v>
      </c>
      <c r="J7" s="4">
        <v>12.29</v>
      </c>
    </row>
    <row r="8" s="4" customFormat="1" spans="1:10">
      <c r="A8" s="9" t="s">
        <v>131</v>
      </c>
      <c r="B8" s="6">
        <v>44925</v>
      </c>
      <c r="C8" s="6">
        <v>44926</v>
      </c>
      <c r="D8" s="4">
        <v>311.5</v>
      </c>
      <c r="E8" s="4">
        <v>311.5</v>
      </c>
      <c r="F8" s="10" t="s">
        <v>132</v>
      </c>
      <c r="G8" s="4">
        <f t="shared" si="0"/>
        <v>0</v>
      </c>
      <c r="H8" s="4" t="str">
        <f t="shared" si="1"/>
        <v>，202212292033450071</v>
      </c>
      <c r="I8" s="4" t="e">
        <f>VLOOKUP(A8,HOP!A:U,21,0)</f>
        <v>#N/A</v>
      </c>
      <c r="J8" s="4">
        <v>12.29</v>
      </c>
    </row>
    <row r="9" s="4" customFormat="1" hidden="1" spans="1:9">
      <c r="A9" s="5">
        <v>999222028985694</v>
      </c>
      <c r="B9" s="6">
        <v>44925</v>
      </c>
      <c r="C9" s="6">
        <v>44926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10">
      <c r="A10" s="9" t="s">
        <v>133</v>
      </c>
      <c r="B10" s="6">
        <v>44925</v>
      </c>
      <c r="C10" s="6">
        <v>44926</v>
      </c>
      <c r="D10" s="4">
        <v>406</v>
      </c>
      <c r="E10" s="4">
        <v>406</v>
      </c>
      <c r="F10" s="10" t="s">
        <v>134</v>
      </c>
      <c r="G10" s="4">
        <f t="shared" si="0"/>
        <v>0</v>
      </c>
      <c r="H10" s="4" t="str">
        <f t="shared" si="1"/>
        <v>，202212301109060068</v>
      </c>
      <c r="I10" s="4" t="e">
        <f>VLOOKUP(A10,HOP!A:U,21,0)</f>
        <v>#N/A</v>
      </c>
      <c r="J10" s="7">
        <v>12.3</v>
      </c>
    </row>
    <row r="11" s="4" customFormat="1" spans="1:10">
      <c r="A11" s="9" t="s">
        <v>135</v>
      </c>
      <c r="B11" s="6">
        <v>44925</v>
      </c>
      <c r="C11" s="6">
        <v>44926</v>
      </c>
      <c r="D11" s="4">
        <v>311.5</v>
      </c>
      <c r="E11" s="4">
        <v>311.5</v>
      </c>
      <c r="F11" s="10" t="s">
        <v>136</v>
      </c>
      <c r="G11" s="4">
        <f t="shared" si="0"/>
        <v>0</v>
      </c>
      <c r="H11" s="4" t="str">
        <f t="shared" si="1"/>
        <v>，202212301628570025</v>
      </c>
      <c r="I11" s="4" t="e">
        <f>VLOOKUP(A11,HOP!A:U,21,0)</f>
        <v>#N/A</v>
      </c>
      <c r="J11" s="7">
        <v>12.3</v>
      </c>
    </row>
    <row r="12" s="4" customFormat="1" spans="1:10">
      <c r="A12" s="9" t="s">
        <v>137</v>
      </c>
      <c r="B12" s="6">
        <v>44925</v>
      </c>
      <c r="C12" s="6">
        <v>44926</v>
      </c>
      <c r="D12" s="4">
        <v>311.5</v>
      </c>
      <c r="E12" s="4">
        <v>311.5</v>
      </c>
      <c r="F12" s="10" t="s">
        <v>138</v>
      </c>
      <c r="G12" s="4">
        <f t="shared" si="0"/>
        <v>0</v>
      </c>
      <c r="H12" s="4" t="str">
        <f t="shared" si="1"/>
        <v>，202212301630490068</v>
      </c>
      <c r="I12" s="4" t="e">
        <f>VLOOKUP(A12,HOP!A:U,21,0)</f>
        <v>#N/A</v>
      </c>
      <c r="J12" s="7">
        <v>12.3</v>
      </c>
    </row>
    <row r="13" s="4" customFormat="1" spans="1:11">
      <c r="A13" s="9" t="s">
        <v>139</v>
      </c>
      <c r="B13" s="6">
        <v>44925</v>
      </c>
      <c r="C13" s="6">
        <v>44926</v>
      </c>
      <c r="D13" s="4">
        <v>315</v>
      </c>
      <c r="E13" s="4">
        <v>314</v>
      </c>
      <c r="F13" s="10" t="s">
        <v>140</v>
      </c>
      <c r="G13" s="4">
        <f t="shared" si="0"/>
        <v>1</v>
      </c>
      <c r="H13" s="4" t="str">
        <f t="shared" si="1"/>
        <v>，202212301626180071</v>
      </c>
      <c r="I13" s="4" t="e">
        <f>VLOOKUP(A13,HOP!A:U,21,0)</f>
        <v>#N/A</v>
      </c>
      <c r="J13" s="7">
        <v>12.3</v>
      </c>
      <c r="K13" s="4" t="s">
        <v>141</v>
      </c>
    </row>
    <row r="14" s="4" customFormat="1" spans="1:10">
      <c r="A14" s="9" t="s">
        <v>142</v>
      </c>
      <c r="B14" s="6">
        <v>44925</v>
      </c>
      <c r="C14" s="6">
        <v>44926</v>
      </c>
      <c r="D14" s="4">
        <v>311.5</v>
      </c>
      <c r="E14" s="4">
        <v>311.5</v>
      </c>
      <c r="F14" s="10" t="s">
        <v>143</v>
      </c>
      <c r="G14" s="4">
        <f t="shared" si="0"/>
        <v>0</v>
      </c>
      <c r="H14" s="4" t="str">
        <f t="shared" si="1"/>
        <v>，202212301731080021</v>
      </c>
      <c r="I14" s="4" t="e">
        <f>VLOOKUP(A14,HOP!A:U,21,0)</f>
        <v>#N/A</v>
      </c>
      <c r="J14" s="7">
        <v>12.3</v>
      </c>
    </row>
    <row r="15" s="4" customFormat="1" spans="1:10">
      <c r="A15" s="9" t="s">
        <v>144</v>
      </c>
      <c r="B15" s="6">
        <v>44925</v>
      </c>
      <c r="C15" s="6">
        <v>44926</v>
      </c>
      <c r="D15" s="4">
        <v>311.5</v>
      </c>
      <c r="E15" s="4">
        <v>311.5</v>
      </c>
      <c r="F15" s="10" t="s">
        <v>145</v>
      </c>
      <c r="G15" s="4">
        <f t="shared" si="0"/>
        <v>0</v>
      </c>
      <c r="H15" s="4" t="str">
        <f t="shared" si="1"/>
        <v>，202212302215570021</v>
      </c>
      <c r="I15" s="4" t="e">
        <f>VLOOKUP(A15,HOP!A:U,21,0)</f>
        <v>#N/A</v>
      </c>
      <c r="J15" s="7">
        <v>12.3</v>
      </c>
    </row>
    <row r="16" s="4" customFormat="1" hidden="1" spans="1:9">
      <c r="A16" s="5">
        <v>999221999324632</v>
      </c>
      <c r="B16" s="6">
        <v>44926</v>
      </c>
      <c r="C16" s="6">
        <v>44927</v>
      </c>
      <c r="D16" s="4">
        <v>0</v>
      </c>
      <c r="E16" s="4" t="str">
        <f>VLOOKUP(A16,HOP!A:L,12,0)</f>
        <v>0.00</v>
      </c>
      <c r="F16" s="4" t="str">
        <f>VLOOKUP(A16,HOP!A:C,3,0)</f>
        <v>2899817</v>
      </c>
      <c r="G16" s="4">
        <f t="shared" si="0"/>
        <v>0</v>
      </c>
      <c r="H16" s="4" t="str">
        <f t="shared" si="1"/>
        <v>，2899817</v>
      </c>
      <c r="I16" s="4" t="str">
        <f>VLOOKUP(A16,HOP!A:U,21,0)</f>
        <v>直连</v>
      </c>
    </row>
    <row r="17" s="4" customFormat="1" hidden="1" spans="1:9">
      <c r="A17" s="5">
        <v>999221999559436</v>
      </c>
      <c r="B17" s="6">
        <v>44925</v>
      </c>
      <c r="C17" s="6">
        <v>44927</v>
      </c>
      <c r="D17" s="4">
        <v>403.92</v>
      </c>
      <c r="E17" s="4" t="str">
        <f>VLOOKUP(A17,HOP!A:L,12,0)</f>
        <v>403.92</v>
      </c>
      <c r="F17" s="4" t="str">
        <f>VLOOKUP(A17,HOP!A:C,3,0)</f>
        <v>2899970</v>
      </c>
      <c r="G17" s="4">
        <f t="shared" si="0"/>
        <v>0</v>
      </c>
      <c r="H17" s="4" t="str">
        <f t="shared" si="1"/>
        <v>，2899970</v>
      </c>
      <c r="I17" s="4" t="str">
        <f>VLOOKUP(A17,HOP!A:U,21,0)</f>
        <v>直采</v>
      </c>
    </row>
    <row r="18" s="4" customFormat="1" hidden="1" spans="1:9">
      <c r="A18" s="5">
        <v>999222011110169</v>
      </c>
      <c r="B18" s="6">
        <v>44924</v>
      </c>
      <c r="C18" s="6">
        <v>44927</v>
      </c>
      <c r="D18" s="4">
        <v>12851.24</v>
      </c>
      <c r="E18" s="4" t="str">
        <f>VLOOKUP(A18,HOP!A:L,12,0)</f>
        <v>12851.24</v>
      </c>
      <c r="F18" s="4" t="str">
        <f>VLOOKUP(A18,HOP!A:C,3,0)</f>
        <v>2903741</v>
      </c>
      <c r="G18" s="4">
        <f t="shared" si="0"/>
        <v>0</v>
      </c>
      <c r="H18" s="4" t="str">
        <f t="shared" si="1"/>
        <v>，2903741</v>
      </c>
      <c r="I18" s="4" t="str">
        <f>VLOOKUP(A18,HOP!A:U,21,0)</f>
        <v>直连</v>
      </c>
    </row>
    <row r="19" s="4" customFormat="1" spans="1:10">
      <c r="A19" s="9" t="s">
        <v>146</v>
      </c>
      <c r="B19" s="6">
        <v>44926</v>
      </c>
      <c r="C19" s="6">
        <v>44927</v>
      </c>
      <c r="D19" s="4">
        <v>311.5</v>
      </c>
      <c r="E19" s="4">
        <v>311.5</v>
      </c>
      <c r="F19" s="10" t="s">
        <v>147</v>
      </c>
      <c r="G19" s="4">
        <f t="shared" si="0"/>
        <v>0</v>
      </c>
      <c r="H19" s="4" t="str">
        <f t="shared" si="1"/>
        <v>，202212300827260068</v>
      </c>
      <c r="I19" s="4" t="e">
        <f>VLOOKUP(A19,HOP!A:U,21,0)</f>
        <v>#N/A</v>
      </c>
      <c r="J19" s="7">
        <v>12.3</v>
      </c>
    </row>
    <row r="20" s="4" customFormat="1" spans="1:10">
      <c r="A20" s="9" t="s">
        <v>148</v>
      </c>
      <c r="B20" s="6">
        <v>44926</v>
      </c>
      <c r="C20" s="6">
        <v>44927</v>
      </c>
      <c r="D20" s="4">
        <v>630</v>
      </c>
      <c r="E20" s="4">
        <v>630</v>
      </c>
      <c r="F20" s="10" t="s">
        <v>149</v>
      </c>
      <c r="G20" s="4">
        <f t="shared" si="0"/>
        <v>0</v>
      </c>
      <c r="H20" s="4" t="str">
        <f t="shared" si="1"/>
        <v>，202212301917000021</v>
      </c>
      <c r="I20" s="4" t="e">
        <f>VLOOKUP(A20,HOP!A:U,21,0)</f>
        <v>#N/A</v>
      </c>
      <c r="J20" s="7">
        <v>12.3</v>
      </c>
    </row>
    <row r="21" s="4" customFormat="1" spans="1:10">
      <c r="A21" s="9" t="s">
        <v>150</v>
      </c>
      <c r="B21" s="6">
        <v>44926</v>
      </c>
      <c r="C21" s="6">
        <v>44927</v>
      </c>
      <c r="D21" s="4">
        <v>315</v>
      </c>
      <c r="E21" s="4">
        <v>315</v>
      </c>
      <c r="F21" s="10" t="s">
        <v>151</v>
      </c>
      <c r="G21" s="4">
        <f t="shared" si="0"/>
        <v>0</v>
      </c>
      <c r="H21" s="4" t="str">
        <f t="shared" si="1"/>
        <v>，202212302219250071</v>
      </c>
      <c r="I21" s="4" t="e">
        <f>VLOOKUP(A21,HOP!A:U,21,0)</f>
        <v>#N/A</v>
      </c>
      <c r="J21" s="7">
        <v>12.3</v>
      </c>
    </row>
    <row r="22" s="4" customFormat="1" spans="1:10">
      <c r="A22" s="9" t="s">
        <v>152</v>
      </c>
      <c r="B22" s="6">
        <v>44926</v>
      </c>
      <c r="C22" s="6">
        <v>44927</v>
      </c>
      <c r="D22" s="4">
        <v>315</v>
      </c>
      <c r="E22" s="4">
        <v>315</v>
      </c>
      <c r="F22" s="10" t="s">
        <v>153</v>
      </c>
      <c r="G22" s="4">
        <f t="shared" si="0"/>
        <v>0</v>
      </c>
      <c r="H22" s="4" t="str">
        <f t="shared" si="1"/>
        <v>，202212311100310034</v>
      </c>
      <c r="I22" s="4" t="e">
        <f>VLOOKUP(A22,HOP!A:U,21,0)</f>
        <v>#N/A</v>
      </c>
      <c r="J22" s="4">
        <v>12.31</v>
      </c>
    </row>
    <row r="23" s="4" customFormat="1" spans="1:10">
      <c r="A23" s="9" t="s">
        <v>154</v>
      </c>
      <c r="B23" s="6">
        <v>44926</v>
      </c>
      <c r="C23" s="6">
        <v>44927</v>
      </c>
      <c r="D23" s="4">
        <v>412.5</v>
      </c>
      <c r="E23" s="4">
        <v>412.5</v>
      </c>
      <c r="F23" s="10" t="s">
        <v>155</v>
      </c>
      <c r="G23" s="4">
        <f t="shared" si="0"/>
        <v>0</v>
      </c>
      <c r="H23" s="4" t="str">
        <f t="shared" si="1"/>
        <v>，202212311533100034</v>
      </c>
      <c r="I23" s="4" t="e">
        <f>VLOOKUP(A23,HOP!A:U,21,0)</f>
        <v>#N/A</v>
      </c>
      <c r="J23" s="4">
        <v>12.31</v>
      </c>
    </row>
    <row r="24" s="4" customFormat="1" hidden="1" spans="1:9">
      <c r="A24" s="5">
        <v>999222040666034</v>
      </c>
      <c r="B24" s="6">
        <v>44926</v>
      </c>
      <c r="C24" s="6">
        <v>44927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10">
      <c r="A25" s="9" t="s">
        <v>156</v>
      </c>
      <c r="B25" s="6">
        <v>44926</v>
      </c>
      <c r="C25" s="6">
        <v>44927</v>
      </c>
      <c r="D25" s="4">
        <v>315</v>
      </c>
      <c r="E25" s="4">
        <v>315</v>
      </c>
      <c r="F25" s="10" t="s">
        <v>157</v>
      </c>
      <c r="G25" s="4">
        <f t="shared" si="0"/>
        <v>0</v>
      </c>
      <c r="H25" s="4" t="str">
        <f t="shared" si="1"/>
        <v>，202212311510430020</v>
      </c>
      <c r="I25" s="4" t="e">
        <f>VLOOKUP(A25,HOP!A:U,21,0)</f>
        <v>#N/A</v>
      </c>
      <c r="J25" s="4">
        <v>12.31</v>
      </c>
    </row>
    <row r="26" s="4" customFormat="1" spans="1:10">
      <c r="A26" s="9" t="s">
        <v>158</v>
      </c>
      <c r="B26" s="6">
        <v>44926</v>
      </c>
      <c r="C26" s="6">
        <v>44927</v>
      </c>
      <c r="D26" s="4">
        <v>945</v>
      </c>
      <c r="E26" s="4">
        <v>945</v>
      </c>
      <c r="F26" s="10" t="s">
        <v>159</v>
      </c>
      <c r="G26" s="4">
        <f t="shared" si="0"/>
        <v>0</v>
      </c>
      <c r="H26" s="4" t="str">
        <f t="shared" si="1"/>
        <v>，202212311511020034</v>
      </c>
      <c r="I26" s="4" t="e">
        <f>VLOOKUP(A26,HOP!A:U,21,0)</f>
        <v>#N/A</v>
      </c>
      <c r="J26" s="4">
        <v>12.31</v>
      </c>
    </row>
    <row r="27" s="4" customFormat="1" hidden="1" spans="1:9">
      <c r="A27" s="5">
        <v>999222041367648</v>
      </c>
      <c r="B27" s="6">
        <v>44926</v>
      </c>
      <c r="C27" s="6">
        <v>44927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10">
      <c r="A28" s="9" t="s">
        <v>160</v>
      </c>
      <c r="B28" s="6">
        <v>44926</v>
      </c>
      <c r="C28" s="6">
        <v>44927</v>
      </c>
      <c r="D28" s="4">
        <v>1260</v>
      </c>
      <c r="E28" s="4">
        <v>1260</v>
      </c>
      <c r="F28" s="10" t="s">
        <v>161</v>
      </c>
      <c r="G28" s="4">
        <f t="shared" si="0"/>
        <v>0</v>
      </c>
      <c r="H28" s="4" t="str">
        <f t="shared" si="1"/>
        <v>，202212311802380068</v>
      </c>
      <c r="I28" s="4" t="e">
        <f>VLOOKUP(A28,HOP!A:U,21,0)</f>
        <v>#N/A</v>
      </c>
      <c r="J28" s="4">
        <v>12.31</v>
      </c>
    </row>
    <row r="29" s="4" customFormat="1" spans="1:10">
      <c r="A29" s="9" t="s">
        <v>162</v>
      </c>
      <c r="B29" s="6">
        <v>44926</v>
      </c>
      <c r="C29" s="6">
        <v>44927</v>
      </c>
      <c r="D29" s="4">
        <v>337.5</v>
      </c>
      <c r="E29" s="4">
        <v>337.5</v>
      </c>
      <c r="F29" s="10" t="s">
        <v>163</v>
      </c>
      <c r="G29" s="4">
        <f t="shared" si="0"/>
        <v>0</v>
      </c>
      <c r="H29" s="4" t="str">
        <f t="shared" si="1"/>
        <v>，202212311941210068</v>
      </c>
      <c r="I29" s="4" t="e">
        <f>VLOOKUP(A29,HOP!A:U,21,0)</f>
        <v>#N/A</v>
      </c>
      <c r="J29" s="4">
        <v>12.31</v>
      </c>
    </row>
    <row r="30" s="4" customFormat="1" spans="1:10">
      <c r="A30" s="9" t="s">
        <v>164</v>
      </c>
      <c r="B30" s="6">
        <v>44926</v>
      </c>
      <c r="C30" s="6">
        <v>44927</v>
      </c>
      <c r="D30" s="4">
        <v>311.5</v>
      </c>
      <c r="E30" s="4">
        <v>311.5</v>
      </c>
      <c r="F30" s="10" t="s">
        <v>165</v>
      </c>
      <c r="G30" s="4">
        <f t="shared" si="0"/>
        <v>0</v>
      </c>
      <c r="H30" s="4" t="str">
        <f t="shared" si="1"/>
        <v>，202212312113250071</v>
      </c>
      <c r="I30" s="4" t="e">
        <f>VLOOKUP(A30,HOP!A:U,21,0)</f>
        <v>#N/A</v>
      </c>
      <c r="J30" s="4">
        <v>12.31</v>
      </c>
    </row>
    <row r="31" s="4" customFormat="1" spans="1:10">
      <c r="A31" s="9" t="s">
        <v>166</v>
      </c>
      <c r="B31" s="6">
        <v>44926</v>
      </c>
      <c r="C31" s="6">
        <v>44927</v>
      </c>
      <c r="D31" s="4">
        <v>623</v>
      </c>
      <c r="E31" s="4">
        <v>623</v>
      </c>
      <c r="F31" s="10" t="s">
        <v>167</v>
      </c>
      <c r="G31" s="4">
        <f t="shared" si="0"/>
        <v>0</v>
      </c>
      <c r="H31" s="4" t="str">
        <f t="shared" si="1"/>
        <v>，202212312131290068</v>
      </c>
      <c r="I31" s="4" t="e">
        <f>VLOOKUP(A31,HOP!A:U,21,0)</f>
        <v>#N/A</v>
      </c>
      <c r="J31" s="4">
        <v>12.31</v>
      </c>
    </row>
    <row r="32" s="4" customFormat="1" spans="1:10">
      <c r="A32" s="9" t="s">
        <v>168</v>
      </c>
      <c r="B32" s="6">
        <v>44926</v>
      </c>
      <c r="C32" s="6">
        <v>44927</v>
      </c>
      <c r="D32" s="4">
        <v>315</v>
      </c>
      <c r="E32" s="4">
        <v>315</v>
      </c>
      <c r="F32" s="10" t="s">
        <v>169</v>
      </c>
      <c r="G32" s="4">
        <f t="shared" si="0"/>
        <v>0</v>
      </c>
      <c r="H32" s="4" t="str">
        <f t="shared" si="1"/>
        <v>，202212312224210071</v>
      </c>
      <c r="I32" s="4" t="e">
        <f>VLOOKUP(A32,HOP!A:U,21,0)</f>
        <v>#N/A</v>
      </c>
      <c r="J32" s="4">
        <v>12.31</v>
      </c>
    </row>
    <row r="34" spans="4:4">
      <c r="D34" s="4">
        <f>SUM(D2:D33)</f>
        <v>23852.16</v>
      </c>
    </row>
    <row r="38" spans="1:5">
      <c r="A38" s="4" t="s">
        <v>170</v>
      </c>
      <c r="D38" s="4">
        <v>403.92</v>
      </c>
      <c r="E38" s="4">
        <v>470.3</v>
      </c>
    </row>
    <row r="39" spans="1:5">
      <c r="A39" s="4" t="s">
        <v>171</v>
      </c>
      <c r="D39" s="4">
        <v>12851.24</v>
      </c>
      <c r="E39" s="4">
        <v>14963.27</v>
      </c>
    </row>
    <row r="40" spans="1:5">
      <c r="A40" s="4" t="s">
        <v>172</v>
      </c>
      <c r="D40" s="4">
        <v>3.5</v>
      </c>
      <c r="E40" s="4">
        <v>4.08</v>
      </c>
    </row>
    <row r="41" spans="1:5">
      <c r="A41" s="4" t="s">
        <v>173</v>
      </c>
      <c r="D41" s="4">
        <v>10593.5</v>
      </c>
      <c r="E41" s="4">
        <v>12334.48</v>
      </c>
    </row>
    <row r="42" spans="1:5">
      <c r="A42" s="4" t="s">
        <v>174</v>
      </c>
      <c r="D42" s="4">
        <f>SUBTOTAL(9,D38:D41)</f>
        <v>23852.16</v>
      </c>
      <c r="E42" s="4">
        <f>SUBTOTAL(9,E38:E41)</f>
        <v>27772.13</v>
      </c>
    </row>
    <row r="43" spans="1:1">
      <c r="A43" s="4" t="s">
        <v>175</v>
      </c>
    </row>
  </sheetData>
  <autoFilter ref="A1:XFD43">
    <filterColumn colId="3">
      <filters blank="1">
        <filter val="630"/>
        <filter val="1260"/>
        <filter val="403.92"/>
        <filter val="623"/>
        <filter val="12851.24"/>
        <filter val="315"/>
        <filter val="945"/>
        <filter val="311.5"/>
        <filter val="337.5"/>
        <filter val="412.5"/>
        <filter val="406"/>
        <filter val="23852.16"/>
      </filters>
    </filterColumn>
    <filterColumn colId="8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C19" sqref="C19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13</v>
      </c>
      <c r="F1" s="2" t="s">
        <v>5</v>
      </c>
      <c r="G1" s="2" t="s">
        <v>6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188</v>
      </c>
      <c r="Q1" s="2" t="s">
        <v>189</v>
      </c>
      <c r="R1" s="2" t="s">
        <v>190</v>
      </c>
      <c r="S1" s="2" t="s">
        <v>191</v>
      </c>
      <c r="T1" s="2" t="s">
        <v>192</v>
      </c>
      <c r="U1" s="2" t="s">
        <v>193</v>
      </c>
      <c r="V1" s="2" t="s">
        <v>194</v>
      </c>
    </row>
    <row r="2" s="1" customFormat="1" spans="1:22">
      <c r="A2" s="3">
        <v>999221999559436</v>
      </c>
      <c r="B2" s="1" t="s">
        <v>195</v>
      </c>
      <c r="C2" s="1" t="s">
        <v>196</v>
      </c>
      <c r="D2" s="1" t="s">
        <v>197</v>
      </c>
      <c r="E2" s="1" t="s">
        <v>77</v>
      </c>
      <c r="F2" s="1" t="s">
        <v>198</v>
      </c>
      <c r="G2" s="1" t="s">
        <v>199</v>
      </c>
      <c r="H2" s="1" t="s">
        <v>200</v>
      </c>
      <c r="I2" s="1" t="s">
        <v>201</v>
      </c>
      <c r="J2" s="1" t="s">
        <v>202</v>
      </c>
      <c r="K2" s="1" t="s">
        <v>201</v>
      </c>
      <c r="L2" s="1" t="s">
        <v>201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  <c r="U2" s="1" t="s">
        <v>210</v>
      </c>
      <c r="V2" s="1" t="s">
        <v>211</v>
      </c>
    </row>
    <row r="3" s="1" customFormat="1" spans="1:22">
      <c r="A3" s="3">
        <v>999222011110169</v>
      </c>
      <c r="B3" s="1" t="s">
        <v>212</v>
      </c>
      <c r="C3" s="1" t="s">
        <v>213</v>
      </c>
      <c r="D3" s="1" t="s">
        <v>214</v>
      </c>
      <c r="E3" s="1" t="s">
        <v>215</v>
      </c>
      <c r="F3" s="1" t="s">
        <v>216</v>
      </c>
      <c r="G3" s="1" t="s">
        <v>199</v>
      </c>
      <c r="H3" s="1" t="s">
        <v>200</v>
      </c>
      <c r="I3" s="1" t="s">
        <v>217</v>
      </c>
      <c r="J3" s="1" t="s">
        <v>202</v>
      </c>
      <c r="K3" s="1" t="s">
        <v>217</v>
      </c>
      <c r="L3" s="1" t="s">
        <v>217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218</v>
      </c>
      <c r="S3" s="1" t="s">
        <v>208</v>
      </c>
      <c r="T3" s="1" t="s">
        <v>209</v>
      </c>
      <c r="U3" s="1" t="s">
        <v>219</v>
      </c>
      <c r="V3" s="1" t="s">
        <v>211</v>
      </c>
    </row>
    <row r="4" s="1" customFormat="1" spans="1:22">
      <c r="A4" s="3">
        <v>999221999324632</v>
      </c>
      <c r="B4" s="1" t="s">
        <v>195</v>
      </c>
      <c r="C4" s="1" t="s">
        <v>220</v>
      </c>
      <c r="D4" s="1" t="s">
        <v>221</v>
      </c>
      <c r="E4" s="1" t="s">
        <v>71</v>
      </c>
      <c r="F4" s="1" t="s">
        <v>222</v>
      </c>
      <c r="G4" s="1" t="s">
        <v>199</v>
      </c>
      <c r="H4" s="1" t="s">
        <v>200</v>
      </c>
      <c r="I4" s="1" t="s">
        <v>204</v>
      </c>
      <c r="J4" s="1" t="s">
        <v>202</v>
      </c>
      <c r="K4" s="1" t="s">
        <v>204</v>
      </c>
      <c r="L4" s="1" t="s">
        <v>204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206</v>
      </c>
      <c r="R4" s="1" t="s">
        <v>223</v>
      </c>
      <c r="S4" s="1" t="s">
        <v>208</v>
      </c>
      <c r="T4" s="1" t="s">
        <v>209</v>
      </c>
      <c r="U4" s="1" t="s">
        <v>219</v>
      </c>
      <c r="V4" s="1" t="s">
        <v>211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2023-01-16T02:22:44Z</dcterms:created>
  <dcterms:modified xsi:type="dcterms:W3CDTF">2023-01-16T03:11:46Z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B97E13907D2C419E9B69B6D9D3E923CD</vt:lpwstr>
  </property>
  <property fmtid="{D5CDD505-2E9C-101B-9397-08002B2CF9AE}" pid="3" name="KSOProductBuildVer">
    <vt:lpwstr>2052-11.1.0.13703</vt:lpwstr>
  </property>
</Properties>
</file>