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<sst xmlns="http://schemas.openxmlformats.org/spreadsheetml/2006/main" count="419" uniqueCount="215">
  <si>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</si>
  <si>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</si>
  <si>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</si>
  <si>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</si>
  <si>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</si>
  <si>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</si>
  <si>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</si>
  <si>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</si>
  <si>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</si>
  <si>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</si>
  <si>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</si>
  <si>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</si>
  <si>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</si>
  <si>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</si>
  <si>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</si>
  <si>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</si>
  <si>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</si>
  <si>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</si>
  <si>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</si>
  <si>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</si>
  <si>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</si>
  <si>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</si>
  <si>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</si>
  <si>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</si>
  <si>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</si>
  <si>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18951875002	</t>
  </si>
  <si>
    <t>Ctrip</t>
  </si>
  <si>
    <t>正常</t>
  </si>
  <si>
    <t>[斯特拉斯堡]城市住宅酒店 - 可至斯特拉斯堡(City Residence Access Strasbourg)(39657638)</t>
  </si>
  <si>
    <t>1号工作室双人床&lt;2人入住&gt;&lt;不退款&gt;</t>
  </si>
  <si>
    <t>USD</t>
  </si>
  <si>
    <t>SONG/JEONGHA</t>
  </si>
  <si>
    <t>CA5326230115USD</t>
  </si>
  <si>
    <t>未提现</t>
  </si>
  <si>
    <t>携程开票</t>
  </si>
  <si>
    <t xml:space="preserve">	</t>
  </si>
  <si>
    <t xml:space="preserve">15476026	</t>
  </si>
  <si>
    <t xml:space="preserve">21713290580	</t>
  </si>
  <si>
    <t>[曼谷]曼谷香格里拉大酒店 (SHA Extra Plus)(Shangri-La Bangkok)(48317035)</t>
  </si>
  <si>
    <t>河景香格里拉翼豪华双床房&lt;2人入住&gt;&lt;不退款&gt;</t>
  </si>
  <si>
    <t>YANG/IRENE</t>
  </si>
  <si>
    <t xml:space="preserve">2776345	</t>
  </si>
  <si>
    <t xml:space="preserve">11458354	</t>
  </si>
  <si>
    <t xml:space="preserve">999222136607387	</t>
  </si>
  <si>
    <t>[Racha Thewa]阿玛拉素万那普酒店(Amaranth Suvarnabhumi Hotel)(38635635)</t>
  </si>
  <si>
    <t>豪华房&lt;2人入住&gt;&lt;不退款&gt;</t>
  </si>
  <si>
    <t>YEH/YI</t>
  </si>
  <si>
    <t xml:space="preserve">2935109	</t>
  </si>
  <si>
    <t xml:space="preserve">62458	</t>
  </si>
  <si>
    <t xml:space="preserve">999222137682078	</t>
  </si>
  <si>
    <t>[曼谷]曼谷拉查丹利中心酒店  (SHA Plus+)(Grande Centre Point Hotel Ratchadamri Bangkok (SHA Plus+))(40721624)</t>
  </si>
  <si>
    <t>至尊豪华房&lt;2人入住&gt;&lt;不退款&gt;</t>
  </si>
  <si>
    <t>JIN/QI,CAI/JIANBO</t>
  </si>
  <si>
    <t xml:space="preserve">2935359	</t>
  </si>
  <si>
    <t xml:space="preserve">-1436722836	</t>
  </si>
  <si>
    <t xml:space="preserve">18915533462	</t>
  </si>
  <si>
    <t>[普吉岛]普吉岛芭东美爵大酒店(SHA Extra Plus)(Grand Mercure Phuket Patong(SHA Extra Plus))(40721618)</t>
  </si>
  <si>
    <t>高级特大床房&lt;1&gt;&lt;2人入住&gt;&lt;不退款&gt;</t>
  </si>
  <si>
    <t>KIM/YEBIN,KIM/HYUNHEE</t>
  </si>
  <si>
    <t>CA5326230116USD</t>
  </si>
  <si>
    <t xml:space="preserve">609472	</t>
  </si>
  <si>
    <t xml:space="preserve">18920955895	</t>
  </si>
  <si>
    <t>[釜山]阿班酒店(Arban Hotel)(40721394)</t>
  </si>
  <si>
    <t>尊贵双床房&lt;2人入住&gt;&lt;不退款&gt;</t>
  </si>
  <si>
    <t>Pomkaew/Chananya,Pomkaew/Chananya</t>
  </si>
  <si>
    <t xml:space="preserve">2680451	</t>
  </si>
  <si>
    <t xml:space="preserve">20220906513530433	</t>
  </si>
  <si>
    <t xml:space="preserve">21845923416	</t>
  </si>
  <si>
    <t>[甲米]瑞亚维德度假村(SHA PLUS+)(Rayavadee(SHA PLUS+))(44793565)</t>
  </si>
  <si>
    <t>露台亭阁&lt;2人入住&gt;&lt;不退款&gt;</t>
  </si>
  <si>
    <t>Do/Cuong</t>
  </si>
  <si>
    <t xml:space="preserve">2832028	</t>
  </si>
  <si>
    <t xml:space="preserve">140285	</t>
  </si>
  <si>
    <t xml:space="preserve">999221989557938	</t>
  </si>
  <si>
    <t>[大阪]大阪难波丽都大酒店(Agora Place Osaka Namba)(37224539)</t>
  </si>
  <si>
    <t>小型大床客房&lt;2人入住&gt;&lt;不退款&gt;</t>
  </si>
  <si>
    <t>LEE/HSIN</t>
  </si>
  <si>
    <t xml:space="preserve">2896783	</t>
  </si>
  <si>
    <t xml:space="preserve">20221224566809295	</t>
  </si>
  <si>
    <t xml:space="preserve">999222050875433	</t>
  </si>
  <si>
    <t>[新加坡]新加坡中山公园华美达酒店(Ramada by Wyndham Singapore at Zhongshan Park (SG Clean))(37244083)</t>
  </si>
  <si>
    <t>园景大床房&lt;2人入住&gt;&lt;不退款&gt;</t>
  </si>
  <si>
    <t>NI/KE</t>
  </si>
  <si>
    <t xml:space="preserve">2914175	</t>
  </si>
  <si>
    <t xml:space="preserve">169131149	</t>
  </si>
  <si>
    <t xml:space="preserve">999222059742572	</t>
  </si>
  <si>
    <t>[首尔]三井酒店(Hotel Samjung)(37236514)</t>
  </si>
  <si>
    <t>标准双人房&lt;2人入住&gt;&lt;不退款&gt;</t>
  </si>
  <si>
    <t>KWON/OJEONG</t>
  </si>
  <si>
    <t xml:space="preserve">2916454	</t>
  </si>
  <si>
    <t xml:space="preserve">23031591	</t>
  </si>
  <si>
    <t xml:space="preserve">999222139592872	</t>
  </si>
  <si>
    <t>[乔治市]槟城皇家朱兰酒店 (槟城对抗新冠肺炎认证)(Royale Chulan Penang)(37204098)</t>
  </si>
  <si>
    <t>高级房&lt;2人入住&gt;&lt;不退款&gt;</t>
  </si>
  <si>
    <t>Chuah/Yueh Xuan</t>
  </si>
  <si>
    <t xml:space="preserve">2936192	</t>
  </si>
  <si>
    <t xml:space="preserve">8658474	</t>
  </si>
  <si>
    <t>，</t>
  </si>
  <si>
    <t>A230116092535481</t>
  </si>
  <si>
    <t>A230116092317481</t>
  </si>
  <si>
    <t>USD / HKD 当前参考汇率: 7.81057</t>
  </si>
  <si>
    <t>总计：3815 USD/
29797.32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</si>
  <si>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</si>
  <si>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</si>
  <si>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</si>
  <si>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</si>
  <si>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</si>
  <si>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</si>
  <si>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</si>
  <si>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</si>
  <si>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</si>
  <si>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</si>
  <si>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</si>
  <si>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</si>
  <si>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</si>
  <si>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</si>
  <si>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</si>
  <si>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</si>
  <si>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</si>
  <si>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</si>
  <si>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</si>
  <si>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2022-12-24</t>
  </si>
  <si>
    <t>2896783</t>
  </si>
  <si>
    <t>大阪难波丽都大酒店</t>
  </si>
  <si>
    <t>LEE HSIN</t>
  </si>
  <si>
    <t>2023-01-08</t>
  </si>
  <si>
    <t>2023-01-13</t>
  </si>
  <si>
    <t>退房日周结</t>
  </si>
  <si>
    <t>2824.18</t>
  </si>
  <si>
    <t>403.00</t>
  </si>
  <si>
    <t>0</t>
  </si>
  <si>
    <t>0.00</t>
  </si>
  <si>
    <t>携程盛景国际直连</t>
  </si>
  <si>
    <t>01.010677</t>
  </si>
  <si>
    <t>2022-12-24 02:28:42</t>
  </si>
  <si>
    <t>否</t>
  </si>
  <si>
    <t>汇智国际旅游发展有限公司</t>
  </si>
  <si>
    <t>直连</t>
  </si>
  <si>
    <t>日本</t>
  </si>
  <si>
    <t>2023-01-02</t>
  </si>
  <si>
    <t>2916454</t>
  </si>
  <si>
    <t>首尔三井酒店</t>
  </si>
  <si>
    <t>KWON OJEONG</t>
  </si>
  <si>
    <t>2023-01-12</t>
  </si>
  <si>
    <t>477.29</t>
  </si>
  <si>
    <t>69.00</t>
  </si>
  <si>
    <t>2023-01-02 16:41:08</t>
  </si>
  <si>
    <t>直采</t>
  </si>
  <si>
    <t>韩国</t>
  </si>
  <si>
    <t>2022-09-06</t>
  </si>
  <si>
    <t>2680451</t>
  </si>
  <si>
    <t>阿班酒店</t>
  </si>
  <si>
    <t>Pomkaew Chananya,Pomkaew Chananya</t>
  </si>
  <si>
    <t>2023-01-10</t>
  </si>
  <si>
    <t>1709.53</t>
  </si>
  <si>
    <t>246.00</t>
  </si>
  <si>
    <t>2022-09-06 03:23:54</t>
  </si>
  <si>
    <t>2022-09-02</t>
  </si>
  <si>
    <t>2676376</t>
  </si>
  <si>
    <t>普吉岛芭东美爵大酒店(SHA Extra Plus)</t>
  </si>
  <si>
    <t>KIM YEBIN,KIM HYUNHEE</t>
  </si>
  <si>
    <t>2023-01-11</t>
  </si>
  <si>
    <t>1163.10</t>
  </si>
  <si>
    <t>168.00</t>
  </si>
  <si>
    <t>2022-09-03 17:26:09</t>
  </si>
  <si>
    <t>泰国</t>
  </si>
  <si>
    <t>2935359</t>
  </si>
  <si>
    <t>曼谷拉查丹利中心酒店  (SHA Plus+)</t>
  </si>
  <si>
    <t>JIN QI,CAI JIANBO</t>
  </si>
  <si>
    <t>1262.92</t>
  </si>
  <si>
    <t>186.00</t>
  </si>
  <si>
    <t>2023-01-10 10:41:32</t>
  </si>
  <si>
    <t>2936192</t>
  </si>
  <si>
    <t>槟城皇家朱兰酒店</t>
  </si>
  <si>
    <t>Chuah Yueh Xuan</t>
  </si>
  <si>
    <t>719.73</t>
  </si>
  <si>
    <t>106.00</t>
  </si>
  <si>
    <t>2023-01-11 08:13:22</t>
  </si>
  <si>
    <t>马来西亚</t>
  </si>
  <si>
    <t>2022-11-04</t>
  </si>
  <si>
    <t>2776345</t>
  </si>
  <si>
    <t>曼谷香格里拉大酒店</t>
  </si>
  <si>
    <t>YANG IRENE</t>
  </si>
  <si>
    <t>1280.86</t>
  </si>
  <si>
    <t>175.00</t>
  </si>
  <si>
    <t>2022-11-05 22:09:03</t>
  </si>
  <si>
    <t>2022-09-11</t>
  </si>
  <si>
    <t>2688064</t>
  </si>
  <si>
    <t>城市住宅酒店 - 可至史特拉斯堡</t>
  </si>
  <si>
    <t>SONG JEONGHA</t>
  </si>
  <si>
    <t>2023-01-09</t>
  </si>
  <si>
    <t>854.15</t>
  </si>
  <si>
    <t>123.00</t>
  </si>
  <si>
    <t>2022-09-11 23:16:21</t>
  </si>
  <si>
    <t>法国</t>
  </si>
  <si>
    <t>2022-11-29</t>
  </si>
  <si>
    <t>2832028</t>
  </si>
  <si>
    <t>甲米瑞亚维德酒店</t>
  </si>
  <si>
    <t>Do Cuong</t>
  </si>
  <si>
    <t>8294.19</t>
  </si>
  <si>
    <t>1148.00</t>
  </si>
  <si>
    <t>2022-11-29 14:21:15</t>
  </si>
  <si>
    <t>2023-01-01</t>
  </si>
  <si>
    <t>2914175</t>
  </si>
  <si>
    <t>新加坡中山公园华美达酒店</t>
  </si>
  <si>
    <t>NI KE</t>
  </si>
  <si>
    <t>2023-01-06</t>
  </si>
  <si>
    <t>7505.16</t>
  </si>
  <si>
    <t>1085.00</t>
  </si>
  <si>
    <t>2023-01-01 11:41:13</t>
  </si>
  <si>
    <t>新加坡</t>
  </si>
  <si>
    <t>2935109</t>
  </si>
  <si>
    <t>阿玛拉素万那普酒店</t>
  </si>
  <si>
    <t>YEH YI</t>
  </si>
  <si>
    <t>2023-01-10 08:05:59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</si>
</sst>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14</xdr:col>
      <xdr:colOff>247650</xdr:colOff>
      <xdr:row>54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363200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44935</v>
      </c>
      <c r="G2" s="6">
        <v>44938</v>
      </c>
      <c r="H2" s="4">
        <v>1</v>
      </c>
      <c r="I2" s="4">
        <v>3</v>
      </c>
      <c r="J2" s="4">
        <v>3</v>
      </c>
      <c r="K2" s="4" t="s">
        <v>30</v>
      </c>
      <c r="L2" s="4">
        <v>123</v>
      </c>
      <c r="M2" s="4">
        <v>123</v>
      </c>
      <c r="N2" s="4" t="s">
        <v>31</v>
      </c>
      <c r="O2" s="4" t="s">
        <v>32</v>
      </c>
      <c r="P2" s="4" t="s">
        <v>33</v>
      </c>
      <c r="Q2" s="4">
        <v>0</v>
      </c>
      <c r="R2" s="7">
        <v>44815</v>
      </c>
      <c r="S2" s="6">
        <v>44941</v>
      </c>
      <c r="T2" s="4" t="s">
        <v>34</v>
      </c>
      <c r="U2" s="4">
        <v>123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44937</v>
      </c>
      <c r="G3" s="6">
        <v>44938</v>
      </c>
      <c r="H3" s="4">
        <v>1</v>
      </c>
      <c r="I3" s="4">
        <v>1</v>
      </c>
      <c r="J3" s="4">
        <v>1</v>
      </c>
      <c r="K3" s="4" t="s">
        <v>30</v>
      </c>
      <c r="L3" s="4">
        <v>175</v>
      </c>
      <c r="M3" s="4">
        <v>175</v>
      </c>
      <c r="N3" s="4" t="s">
        <v>40</v>
      </c>
      <c r="O3" s="4" t="s">
        <v>32</v>
      </c>
      <c r="P3" s="4" t="s">
        <v>33</v>
      </c>
      <c r="Q3" s="4">
        <v>0</v>
      </c>
      <c r="R3" s="7">
        <v>44869</v>
      </c>
      <c r="S3" s="6">
        <v>44941</v>
      </c>
      <c r="T3" s="4" t="s">
        <v>34</v>
      </c>
      <c r="U3" s="4">
        <v>175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44936</v>
      </c>
      <c r="G4" s="6">
        <v>44938</v>
      </c>
      <c r="H4" s="4">
        <v>1</v>
      </c>
      <c r="I4" s="4">
        <v>2</v>
      </c>
      <c r="J4" s="4">
        <v>2</v>
      </c>
      <c r="K4" s="4" t="s">
        <v>30</v>
      </c>
      <c r="L4" s="4">
        <v>106</v>
      </c>
      <c r="M4" s="4">
        <v>106</v>
      </c>
      <c r="N4" s="4" t="s">
        <v>46</v>
      </c>
      <c r="O4" s="4" t="s">
        <v>32</v>
      </c>
      <c r="P4" s="4" t="s">
        <v>33</v>
      </c>
      <c r="Q4" s="4">
        <v>0</v>
      </c>
      <c r="R4" s="7">
        <v>44936</v>
      </c>
      <c r="S4" s="6">
        <v>44941</v>
      </c>
      <c r="T4" s="4" t="s">
        <v>34</v>
      </c>
      <c r="U4" s="4">
        <v>106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44936</v>
      </c>
      <c r="G5" s="6">
        <v>44938</v>
      </c>
      <c r="H5" s="4">
        <v>1</v>
      </c>
      <c r="I5" s="4">
        <v>2</v>
      </c>
      <c r="J5" s="4">
        <v>2</v>
      </c>
      <c r="K5" s="4" t="s">
        <v>30</v>
      </c>
      <c r="L5" s="4">
        <v>186</v>
      </c>
      <c r="M5" s="4">
        <v>186</v>
      </c>
      <c r="N5" s="4" t="s">
        <v>52</v>
      </c>
      <c r="O5" s="4" t="s">
        <v>32</v>
      </c>
      <c r="P5" s="4" t="s">
        <v>33</v>
      </c>
      <c r="Q5" s="4">
        <v>0</v>
      </c>
      <c r="R5" s="7">
        <v>44936</v>
      </c>
      <c r="S5" s="6">
        <v>44941</v>
      </c>
      <c r="T5" s="4" t="s">
        <v>34</v>
      </c>
      <c r="U5" s="4">
        <v>186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44937</v>
      </c>
      <c r="G6" s="6">
        <v>44939</v>
      </c>
      <c r="H6" s="4">
        <v>1</v>
      </c>
      <c r="I6" s="4">
        <v>2</v>
      </c>
      <c r="J6" s="4">
        <v>2</v>
      </c>
      <c r="K6" s="4" t="s">
        <v>30</v>
      </c>
      <c r="L6" s="4">
        <v>168</v>
      </c>
      <c r="M6" s="4">
        <v>168</v>
      </c>
      <c r="N6" s="4" t="s">
        <v>58</v>
      </c>
      <c r="O6" s="4" t="s">
        <v>59</v>
      </c>
      <c r="P6" s="4" t="s">
        <v>33</v>
      </c>
      <c r="Q6" s="4">
        <v>0</v>
      </c>
      <c r="R6" s="7">
        <v>44806</v>
      </c>
      <c r="S6" s="6">
        <v>44942</v>
      </c>
      <c r="T6" s="4" t="s">
        <v>34</v>
      </c>
      <c r="U6" s="4">
        <v>168</v>
      </c>
      <c r="V6" s="4">
        <v>0</v>
      </c>
      <c r="W6" s="4">
        <v>0</v>
      </c>
      <c r="X6" s="4" t="s">
        <v>35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44936</v>
      </c>
      <c r="G7" s="6">
        <v>44939</v>
      </c>
      <c r="H7" s="4">
        <v>1</v>
      </c>
      <c r="I7" s="4">
        <v>3</v>
      </c>
      <c r="J7" s="4">
        <v>3</v>
      </c>
      <c r="K7" s="4" t="s">
        <v>30</v>
      </c>
      <c r="L7" s="4">
        <v>246</v>
      </c>
      <c r="M7" s="4">
        <v>246</v>
      </c>
      <c r="N7" s="4" t="s">
        <v>64</v>
      </c>
      <c r="O7" s="4" t="s">
        <v>59</v>
      </c>
      <c r="P7" s="4" t="s">
        <v>33</v>
      </c>
      <c r="Q7" s="4">
        <v>0</v>
      </c>
      <c r="R7" s="7">
        <v>44810</v>
      </c>
      <c r="S7" s="6">
        <v>44942</v>
      </c>
      <c r="T7" s="4" t="s">
        <v>34</v>
      </c>
      <c r="U7" s="4">
        <v>246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44937</v>
      </c>
      <c r="G8" s="6">
        <v>44939</v>
      </c>
      <c r="H8" s="4">
        <v>1</v>
      </c>
      <c r="I8" s="4">
        <v>2</v>
      </c>
      <c r="J8" s="4">
        <v>2</v>
      </c>
      <c r="K8" s="4" t="s">
        <v>30</v>
      </c>
      <c r="L8" s="4">
        <v>1148</v>
      </c>
      <c r="M8" s="4">
        <v>1148</v>
      </c>
      <c r="N8" s="4" t="s">
        <v>70</v>
      </c>
      <c r="O8" s="4" t="s">
        <v>59</v>
      </c>
      <c r="P8" s="4" t="s">
        <v>33</v>
      </c>
      <c r="Q8" s="4">
        <v>0</v>
      </c>
      <c r="R8" s="7">
        <v>44894</v>
      </c>
      <c r="S8" s="6">
        <v>44942</v>
      </c>
      <c r="T8" s="4" t="s">
        <v>34</v>
      </c>
      <c r="U8" s="4">
        <v>1148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44934</v>
      </c>
      <c r="G9" s="6">
        <v>44939</v>
      </c>
      <c r="H9" s="4">
        <v>1</v>
      </c>
      <c r="I9" s="4">
        <v>5</v>
      </c>
      <c r="J9" s="4">
        <v>5</v>
      </c>
      <c r="K9" s="4" t="s">
        <v>30</v>
      </c>
      <c r="L9" s="4">
        <v>403</v>
      </c>
      <c r="M9" s="4">
        <v>403</v>
      </c>
      <c r="N9" s="4" t="s">
        <v>76</v>
      </c>
      <c r="O9" s="4" t="s">
        <v>59</v>
      </c>
      <c r="P9" s="4" t="s">
        <v>33</v>
      </c>
      <c r="Q9" s="4">
        <v>0</v>
      </c>
      <c r="R9" s="7">
        <v>44919</v>
      </c>
      <c r="S9" s="6">
        <v>44942</v>
      </c>
      <c r="T9" s="4" t="s">
        <v>34</v>
      </c>
      <c r="U9" s="4">
        <v>403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44932</v>
      </c>
      <c r="G10" s="6">
        <v>44939</v>
      </c>
      <c r="H10" s="4">
        <v>1</v>
      </c>
      <c r="I10" s="4">
        <v>7</v>
      </c>
      <c r="J10" s="4">
        <v>7</v>
      </c>
      <c r="K10" s="4" t="s">
        <v>30</v>
      </c>
      <c r="L10" s="4">
        <v>1085</v>
      </c>
      <c r="M10" s="4">
        <v>1085</v>
      </c>
      <c r="N10" s="4" t="s">
        <v>82</v>
      </c>
      <c r="O10" s="4" t="s">
        <v>59</v>
      </c>
      <c r="P10" s="4" t="s">
        <v>33</v>
      </c>
      <c r="Q10" s="4">
        <v>0</v>
      </c>
      <c r="R10" s="7">
        <v>44927</v>
      </c>
      <c r="S10" s="6">
        <v>44942</v>
      </c>
      <c r="T10" s="4" t="s">
        <v>34</v>
      </c>
      <c r="U10" s="4">
        <v>1085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44938</v>
      </c>
      <c r="G11" s="6">
        <v>44939</v>
      </c>
      <c r="H11" s="4">
        <v>1</v>
      </c>
      <c r="I11" s="4">
        <v>1</v>
      </c>
      <c r="J11" s="4">
        <v>1</v>
      </c>
      <c r="K11" s="4" t="s">
        <v>30</v>
      </c>
      <c r="L11" s="4">
        <v>69</v>
      </c>
      <c r="M11" s="4">
        <v>69</v>
      </c>
      <c r="N11" s="4" t="s">
        <v>88</v>
      </c>
      <c r="O11" s="4" t="s">
        <v>59</v>
      </c>
      <c r="P11" s="4" t="s">
        <v>33</v>
      </c>
      <c r="Q11" s="4">
        <v>0</v>
      </c>
      <c r="R11" s="7">
        <v>44928</v>
      </c>
      <c r="S11" s="6">
        <v>44942</v>
      </c>
      <c r="T11" s="4" t="s">
        <v>34</v>
      </c>
      <c r="U11" s="4">
        <v>69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44937</v>
      </c>
      <c r="G12" s="6">
        <v>44939</v>
      </c>
      <c r="H12" s="4">
        <v>1</v>
      </c>
      <c r="I12" s="4">
        <v>2</v>
      </c>
      <c r="J12" s="4">
        <v>2</v>
      </c>
      <c r="K12" s="4" t="s">
        <v>30</v>
      </c>
      <c r="L12" s="4">
        <v>106</v>
      </c>
      <c r="M12" s="4">
        <v>106</v>
      </c>
      <c r="N12" s="4" t="s">
        <v>94</v>
      </c>
      <c r="O12" s="4" t="s">
        <v>59</v>
      </c>
      <c r="P12" s="4" t="s">
        <v>33</v>
      </c>
      <c r="Q12" s="4">
        <v>0</v>
      </c>
      <c r="R12" s="7">
        <v>44936</v>
      </c>
      <c r="S12" s="6">
        <v>44942</v>
      </c>
      <c r="T12" s="4" t="s">
        <v>34</v>
      </c>
      <c r="U12" s="4">
        <v>106</v>
      </c>
      <c r="V12" s="4">
        <v>0</v>
      </c>
      <c r="W12" s="4">
        <v>0</v>
      </c>
      <c r="X12" s="4" t="s">
        <v>95</v>
      </c>
      <c r="Y12" s="4" t="s">
        <v>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8" sqref="A18:E2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97</v>
      </c>
    </row>
    <row r="2" s="4" customFormat="1" spans="1:9">
      <c r="A2" s="5">
        <v>18951875002</v>
      </c>
      <c r="B2" s="6">
        <v>44935</v>
      </c>
      <c r="C2" s="6">
        <v>44938</v>
      </c>
      <c r="D2" s="4">
        <v>123</v>
      </c>
      <c r="E2" s="4" t="str">
        <f>VLOOKUP(A2,HOP!A:L,12,0)</f>
        <v>123.00</v>
      </c>
      <c r="F2" s="4" t="str">
        <f>VLOOKUP(A2,HOP!A:C,3,0)</f>
        <v>2688064</v>
      </c>
      <c r="G2" s="4">
        <f>D2-E2</f>
        <v>0</v>
      </c>
      <c r="H2" s="4" t="str">
        <f>$H$1&amp;F2</f>
        <v>，2688064</v>
      </c>
      <c r="I2" s="4" t="str">
        <f>VLOOKUP(A2,HOP!A:U,21,0)</f>
        <v>直连</v>
      </c>
    </row>
    <row r="3" s="4" customFormat="1" spans="1:9">
      <c r="A3" s="5">
        <v>21713290580</v>
      </c>
      <c r="B3" s="6">
        <v>44937</v>
      </c>
      <c r="C3" s="6">
        <v>44938</v>
      </c>
      <c r="D3" s="4">
        <v>175</v>
      </c>
      <c r="E3" s="4" t="str">
        <f>VLOOKUP(A3,HOP!A:L,12,0)</f>
        <v>175.00</v>
      </c>
      <c r="F3" s="4" t="str">
        <f>VLOOKUP(A3,HOP!A:C,3,0)</f>
        <v>2776345</v>
      </c>
      <c r="G3" s="4">
        <f t="shared" ref="G3:G12" si="0">D3-E3</f>
        <v>0</v>
      </c>
      <c r="H3" s="4" t="str">
        <f t="shared" ref="H3:H12" si="1">$H$1&amp;F3</f>
        <v>，2776345</v>
      </c>
      <c r="I3" s="4" t="str">
        <f>VLOOKUP(A3,HOP!A:U,21,0)</f>
        <v>直采</v>
      </c>
    </row>
    <row r="4" s="4" customFormat="1" spans="1:9">
      <c r="A4" s="5">
        <v>999222136607387</v>
      </c>
      <c r="B4" s="6">
        <v>44936</v>
      </c>
      <c r="C4" s="6">
        <v>44938</v>
      </c>
      <c r="D4" s="4">
        <v>106</v>
      </c>
      <c r="E4" s="4" t="str">
        <f>VLOOKUP(A4,HOP!A:L,12,0)</f>
        <v>106.00</v>
      </c>
      <c r="F4" s="4" t="str">
        <f>VLOOKUP(A4,HOP!A:C,3,0)</f>
        <v>2935109</v>
      </c>
      <c r="G4" s="4">
        <f t="shared" si="0"/>
        <v>0</v>
      </c>
      <c r="H4" s="4" t="str">
        <f t="shared" si="1"/>
        <v>，2935109</v>
      </c>
      <c r="I4" s="4" t="str">
        <f>VLOOKUP(A4,HOP!A:U,21,0)</f>
        <v>直连</v>
      </c>
    </row>
    <row r="5" s="4" customFormat="1" spans="1:9">
      <c r="A5" s="5">
        <v>999222137682078</v>
      </c>
      <c r="B5" s="6">
        <v>44936</v>
      </c>
      <c r="C5" s="6">
        <v>44938</v>
      </c>
      <c r="D5" s="4">
        <v>186</v>
      </c>
      <c r="E5" s="4" t="str">
        <f>VLOOKUP(A5,HOP!A:L,12,0)</f>
        <v>186.00</v>
      </c>
      <c r="F5" s="4" t="str">
        <f>VLOOKUP(A5,HOP!A:C,3,0)</f>
        <v>2935359</v>
      </c>
      <c r="G5" s="4">
        <f t="shared" si="0"/>
        <v>0</v>
      </c>
      <c r="H5" s="4" t="str">
        <f t="shared" si="1"/>
        <v>，2935359</v>
      </c>
      <c r="I5" s="4" t="str">
        <f>VLOOKUP(A5,HOP!A:U,21,0)</f>
        <v>直连</v>
      </c>
    </row>
    <row r="6" s="4" customFormat="1" spans="1:9">
      <c r="A6" s="5">
        <v>18915533462</v>
      </c>
      <c r="B6" s="6">
        <v>44937</v>
      </c>
      <c r="C6" s="6">
        <v>44939</v>
      </c>
      <c r="D6" s="4">
        <v>168</v>
      </c>
      <c r="E6" s="4" t="str">
        <f>VLOOKUP(A6,HOP!A:L,12,0)</f>
        <v>168.00</v>
      </c>
      <c r="F6" s="4" t="str">
        <f>VLOOKUP(A6,HOP!A:C,3,0)</f>
        <v>2676376</v>
      </c>
      <c r="G6" s="4">
        <f t="shared" si="0"/>
        <v>0</v>
      </c>
      <c r="H6" s="4" t="str">
        <f t="shared" si="1"/>
        <v>，2676376</v>
      </c>
      <c r="I6" s="4" t="str">
        <f>VLOOKUP(A6,HOP!A:U,21,0)</f>
        <v>直采</v>
      </c>
    </row>
    <row r="7" s="4" customFormat="1" spans="1:9">
      <c r="A7" s="5">
        <v>18920955895</v>
      </c>
      <c r="B7" s="6">
        <v>44936</v>
      </c>
      <c r="C7" s="6">
        <v>44939</v>
      </c>
      <c r="D7" s="4">
        <v>246</v>
      </c>
      <c r="E7" s="4" t="str">
        <f>VLOOKUP(A7,HOP!A:L,12,0)</f>
        <v>246.00</v>
      </c>
      <c r="F7" s="4" t="str">
        <f>VLOOKUP(A7,HOP!A:C,3,0)</f>
        <v>2680451</v>
      </c>
      <c r="G7" s="4">
        <f t="shared" si="0"/>
        <v>0</v>
      </c>
      <c r="H7" s="4" t="str">
        <f t="shared" si="1"/>
        <v>，2680451</v>
      </c>
      <c r="I7" s="4" t="str">
        <f>VLOOKUP(A7,HOP!A:U,21,0)</f>
        <v>直连</v>
      </c>
    </row>
    <row r="8" s="4" customFormat="1" spans="1:9">
      <c r="A8" s="5">
        <v>21845923416</v>
      </c>
      <c r="B8" s="6">
        <v>44937</v>
      </c>
      <c r="C8" s="6">
        <v>44939</v>
      </c>
      <c r="D8" s="4">
        <v>1148</v>
      </c>
      <c r="E8" s="4" t="str">
        <f>VLOOKUP(A8,HOP!A:L,12,0)</f>
        <v>1148.00</v>
      </c>
      <c r="F8" s="4" t="str">
        <f>VLOOKUP(A8,HOP!A:C,3,0)</f>
        <v>2832028</v>
      </c>
      <c r="G8" s="4">
        <f t="shared" si="0"/>
        <v>0</v>
      </c>
      <c r="H8" s="4" t="str">
        <f t="shared" si="1"/>
        <v>，2832028</v>
      </c>
      <c r="I8" s="4" t="str">
        <f>VLOOKUP(A8,HOP!A:U,21,0)</f>
        <v>直采</v>
      </c>
    </row>
    <row r="9" s="4" customFormat="1" spans="1:9">
      <c r="A9" s="5">
        <v>999221989557938</v>
      </c>
      <c r="B9" s="6">
        <v>44934</v>
      </c>
      <c r="C9" s="6">
        <v>44939</v>
      </c>
      <c r="D9" s="4">
        <v>403</v>
      </c>
      <c r="E9" s="4" t="str">
        <f>VLOOKUP(A9,HOP!A:L,12,0)</f>
        <v>403.00</v>
      </c>
      <c r="F9" s="4" t="str">
        <f>VLOOKUP(A9,HOP!A:C,3,0)</f>
        <v>2896783</v>
      </c>
      <c r="G9" s="4">
        <f t="shared" si="0"/>
        <v>0</v>
      </c>
      <c r="H9" s="4" t="str">
        <f t="shared" si="1"/>
        <v>，2896783</v>
      </c>
      <c r="I9" s="4" t="str">
        <f>VLOOKUP(A9,HOP!A:U,21,0)</f>
        <v>直连</v>
      </c>
    </row>
    <row r="10" s="4" customFormat="1" spans="1:9">
      <c r="A10" s="5">
        <v>999222050875433</v>
      </c>
      <c r="B10" s="6">
        <v>44932</v>
      </c>
      <c r="C10" s="6">
        <v>44939</v>
      </c>
      <c r="D10" s="4">
        <v>1085</v>
      </c>
      <c r="E10" s="4" t="str">
        <f>VLOOKUP(A10,HOP!A:L,12,0)</f>
        <v>1085.00</v>
      </c>
      <c r="F10" s="4" t="str">
        <f>VLOOKUP(A10,HOP!A:C,3,0)</f>
        <v>2914175</v>
      </c>
      <c r="G10" s="4">
        <f t="shared" si="0"/>
        <v>0</v>
      </c>
      <c r="H10" s="4" t="str">
        <f t="shared" si="1"/>
        <v>，2914175</v>
      </c>
      <c r="I10" s="4" t="str">
        <f>VLOOKUP(A10,HOP!A:U,21,0)</f>
        <v>直连</v>
      </c>
    </row>
    <row r="11" s="4" customFormat="1" spans="1:9">
      <c r="A11" s="5">
        <v>999222059742572</v>
      </c>
      <c r="B11" s="6">
        <v>44938</v>
      </c>
      <c r="C11" s="6">
        <v>44939</v>
      </c>
      <c r="D11" s="4">
        <v>69</v>
      </c>
      <c r="E11" s="4" t="str">
        <f>VLOOKUP(A11,HOP!A:L,12,0)</f>
        <v>69.00</v>
      </c>
      <c r="F11" s="4" t="str">
        <f>VLOOKUP(A11,HOP!A:C,3,0)</f>
        <v>2916454</v>
      </c>
      <c r="G11" s="4">
        <f t="shared" si="0"/>
        <v>0</v>
      </c>
      <c r="H11" s="4" t="str">
        <f t="shared" si="1"/>
        <v>，2916454</v>
      </c>
      <c r="I11" s="4" t="str">
        <f>VLOOKUP(A11,HOP!A:U,21,0)</f>
        <v>直采</v>
      </c>
    </row>
    <row r="12" s="4" customFormat="1" spans="1:9">
      <c r="A12" s="5">
        <v>999222139592872</v>
      </c>
      <c r="B12" s="6">
        <v>44937</v>
      </c>
      <c r="C12" s="6">
        <v>44939</v>
      </c>
      <c r="D12" s="4">
        <v>106</v>
      </c>
      <c r="E12" s="4" t="str">
        <f>VLOOKUP(A12,HOP!A:L,12,0)</f>
        <v>106.00</v>
      </c>
      <c r="F12" s="4" t="str">
        <f>VLOOKUP(A12,HOP!A:C,3,0)</f>
        <v>2936192</v>
      </c>
      <c r="G12" s="4">
        <f t="shared" si="0"/>
        <v>0</v>
      </c>
      <c r="H12" s="4" t="str">
        <f t="shared" si="1"/>
        <v>，2936192</v>
      </c>
      <c r="I12" s="4" t="str">
        <f>VLOOKUP(A12,HOP!A:U,21,0)</f>
        <v>直采</v>
      </c>
    </row>
    <row r="14" spans="4:4">
      <c r="D14" s="4">
        <f>SUM(D2:D13)</f>
        <v>3815</v>
      </c>
    </row>
    <row r="18" spans="1:7">
      <c r="A18" s="4" t="s">
        <v>98</v>
      </c>
      <c r="C18" s="4">
        <v>1666</v>
      </c>
      <c r="D18" s="4">
        <v>13012.41</v>
      </c>
      <c r="G18" s="4">
        <v>1.09</v>
      </c>
    </row>
    <row r="19" spans="1:4">
      <c r="A19" s="4" t="s">
        <v>99</v>
      </c>
      <c r="C19" s="4">
        <v>2149</v>
      </c>
      <c r="D19" s="4">
        <v>16784.91</v>
      </c>
    </row>
    <row r="20" spans="1:4">
      <c r="A20" s="4" t="s">
        <v>100</v>
      </c>
      <c r="C20" s="4">
        <f>SUM(C18:C19)</f>
        <v>3815</v>
      </c>
      <c r="D20" s="4">
        <v>29797.32</v>
      </c>
    </row>
    <row r="21" spans="1:1">
      <c r="A21" s="4" t="s">
        <v>101</v>
      </c>
    </row>
  </sheetData>
  <autoFilter ref="A1:XFD12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999221989557938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30</v>
      </c>
      <c r="K2" s="1" t="s">
        <v>129</v>
      </c>
      <c r="L2" s="1" t="s">
        <v>129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 t="s">
        <v>138</v>
      </c>
    </row>
    <row r="3" s="1" customFormat="1" spans="1:22">
      <c r="A3" s="3">
        <v>999222059742572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126</v>
      </c>
      <c r="H3" s="1" t="s">
        <v>127</v>
      </c>
      <c r="I3" s="1" t="s">
        <v>144</v>
      </c>
      <c r="J3" s="1" t="s">
        <v>30</v>
      </c>
      <c r="K3" s="1" t="s">
        <v>145</v>
      </c>
      <c r="L3" s="1" t="s">
        <v>145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146</v>
      </c>
      <c r="S3" s="1" t="s">
        <v>135</v>
      </c>
      <c r="T3" s="1" t="s">
        <v>136</v>
      </c>
      <c r="U3" s="1" t="s">
        <v>147</v>
      </c>
      <c r="V3" s="1" t="s">
        <v>148</v>
      </c>
    </row>
    <row r="4" s="1" customFormat="1" spans="1:22">
      <c r="A4" s="3">
        <v>18920955895</v>
      </c>
      <c r="B4" s="1" t="s">
        <v>149</v>
      </c>
      <c r="C4" s="1" t="s">
        <v>150</v>
      </c>
      <c r="D4" s="1" t="s">
        <v>151</v>
      </c>
      <c r="E4" s="1" t="s">
        <v>152</v>
      </c>
      <c r="F4" s="1" t="s">
        <v>153</v>
      </c>
      <c r="G4" s="1" t="s">
        <v>126</v>
      </c>
      <c r="H4" s="1" t="s">
        <v>127</v>
      </c>
      <c r="I4" s="1" t="s">
        <v>154</v>
      </c>
      <c r="J4" s="1" t="s">
        <v>30</v>
      </c>
      <c r="K4" s="1" t="s">
        <v>155</v>
      </c>
      <c r="L4" s="1" t="s">
        <v>155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156</v>
      </c>
      <c r="S4" s="1" t="s">
        <v>135</v>
      </c>
      <c r="T4" s="1" t="s">
        <v>136</v>
      </c>
      <c r="U4" s="1" t="s">
        <v>137</v>
      </c>
      <c r="V4" s="1" t="s">
        <v>148</v>
      </c>
    </row>
    <row r="5" s="1" customFormat="1" spans="1:22">
      <c r="A5" s="3">
        <v>18915533462</v>
      </c>
      <c r="B5" s="1" t="s">
        <v>157</v>
      </c>
      <c r="C5" s="1" t="s">
        <v>158</v>
      </c>
      <c r="D5" s="1" t="s">
        <v>159</v>
      </c>
      <c r="E5" s="1" t="s">
        <v>160</v>
      </c>
      <c r="F5" s="1" t="s">
        <v>161</v>
      </c>
      <c r="G5" s="1" t="s">
        <v>126</v>
      </c>
      <c r="H5" s="1" t="s">
        <v>127</v>
      </c>
      <c r="I5" s="1" t="s">
        <v>162</v>
      </c>
      <c r="J5" s="1" t="s">
        <v>30</v>
      </c>
      <c r="K5" s="1" t="s">
        <v>163</v>
      </c>
      <c r="L5" s="1" t="s">
        <v>163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164</v>
      </c>
      <c r="S5" s="1" t="s">
        <v>135</v>
      </c>
      <c r="T5" s="1" t="s">
        <v>136</v>
      </c>
      <c r="U5" s="1" t="s">
        <v>147</v>
      </c>
      <c r="V5" s="1" t="s">
        <v>165</v>
      </c>
    </row>
    <row r="6" s="1" customFormat="1" spans="1:22">
      <c r="A6" s="3">
        <v>999222137682078</v>
      </c>
      <c r="B6" s="1" t="s">
        <v>153</v>
      </c>
      <c r="C6" s="1" t="s">
        <v>166</v>
      </c>
      <c r="D6" s="1" t="s">
        <v>167</v>
      </c>
      <c r="E6" s="1" t="s">
        <v>168</v>
      </c>
      <c r="F6" s="1" t="s">
        <v>153</v>
      </c>
      <c r="G6" s="1" t="s">
        <v>143</v>
      </c>
      <c r="H6" s="1" t="s">
        <v>127</v>
      </c>
      <c r="I6" s="1" t="s">
        <v>169</v>
      </c>
      <c r="J6" s="1" t="s">
        <v>30</v>
      </c>
      <c r="K6" s="1" t="s">
        <v>170</v>
      </c>
      <c r="L6" s="1" t="s">
        <v>170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171</v>
      </c>
      <c r="S6" s="1" t="s">
        <v>135</v>
      </c>
      <c r="T6" s="1" t="s">
        <v>136</v>
      </c>
      <c r="U6" s="1" t="s">
        <v>137</v>
      </c>
      <c r="V6" s="1" t="s">
        <v>165</v>
      </c>
    </row>
    <row r="7" s="1" customFormat="1" spans="1:22">
      <c r="A7" s="3">
        <v>999222139592872</v>
      </c>
      <c r="B7" s="1" t="s">
        <v>153</v>
      </c>
      <c r="C7" s="1" t="s">
        <v>172</v>
      </c>
      <c r="D7" s="1" t="s">
        <v>173</v>
      </c>
      <c r="E7" s="1" t="s">
        <v>174</v>
      </c>
      <c r="F7" s="1" t="s">
        <v>161</v>
      </c>
      <c r="G7" s="1" t="s">
        <v>126</v>
      </c>
      <c r="H7" s="1" t="s">
        <v>127</v>
      </c>
      <c r="I7" s="1" t="s">
        <v>175</v>
      </c>
      <c r="J7" s="1" t="s">
        <v>30</v>
      </c>
      <c r="K7" s="1" t="s">
        <v>176</v>
      </c>
      <c r="L7" s="1" t="s">
        <v>176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177</v>
      </c>
      <c r="S7" s="1" t="s">
        <v>135</v>
      </c>
      <c r="T7" s="1" t="s">
        <v>136</v>
      </c>
      <c r="U7" s="1" t="s">
        <v>147</v>
      </c>
      <c r="V7" s="1" t="s">
        <v>178</v>
      </c>
    </row>
    <row r="8" s="1" customFormat="1" spans="1:22">
      <c r="A8" s="3">
        <v>21713290580</v>
      </c>
      <c r="B8" s="1" t="s">
        <v>179</v>
      </c>
      <c r="C8" s="1" t="s">
        <v>180</v>
      </c>
      <c r="D8" s="1" t="s">
        <v>181</v>
      </c>
      <c r="E8" s="1" t="s">
        <v>182</v>
      </c>
      <c r="F8" s="1" t="s">
        <v>161</v>
      </c>
      <c r="G8" s="1" t="s">
        <v>143</v>
      </c>
      <c r="H8" s="1" t="s">
        <v>127</v>
      </c>
      <c r="I8" s="1" t="s">
        <v>183</v>
      </c>
      <c r="J8" s="1" t="s">
        <v>30</v>
      </c>
      <c r="K8" s="1" t="s">
        <v>184</v>
      </c>
      <c r="L8" s="1" t="s">
        <v>184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185</v>
      </c>
      <c r="S8" s="1" t="s">
        <v>135</v>
      </c>
      <c r="T8" s="1" t="s">
        <v>136</v>
      </c>
      <c r="U8" s="1" t="s">
        <v>147</v>
      </c>
      <c r="V8" s="1" t="s">
        <v>165</v>
      </c>
    </row>
    <row r="9" s="1" customFormat="1" spans="1:22">
      <c r="A9" s="3">
        <v>18951875002</v>
      </c>
      <c r="B9" s="1" t="s">
        <v>186</v>
      </c>
      <c r="C9" s="1" t="s">
        <v>187</v>
      </c>
      <c r="D9" s="1" t="s">
        <v>188</v>
      </c>
      <c r="E9" s="1" t="s">
        <v>189</v>
      </c>
      <c r="F9" s="1" t="s">
        <v>190</v>
      </c>
      <c r="G9" s="1" t="s">
        <v>143</v>
      </c>
      <c r="H9" s="1" t="s">
        <v>127</v>
      </c>
      <c r="I9" s="1" t="s">
        <v>191</v>
      </c>
      <c r="J9" s="1" t="s">
        <v>30</v>
      </c>
      <c r="K9" s="1" t="s">
        <v>192</v>
      </c>
      <c r="L9" s="1" t="s">
        <v>192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193</v>
      </c>
      <c r="S9" s="1" t="s">
        <v>135</v>
      </c>
      <c r="T9" s="1" t="s">
        <v>136</v>
      </c>
      <c r="U9" s="1" t="s">
        <v>137</v>
      </c>
      <c r="V9" s="1" t="s">
        <v>194</v>
      </c>
    </row>
    <row r="10" s="1" customFormat="1" spans="1:22">
      <c r="A10" s="3">
        <v>21845923416</v>
      </c>
      <c r="B10" s="1" t="s">
        <v>195</v>
      </c>
      <c r="C10" s="1" t="s">
        <v>196</v>
      </c>
      <c r="D10" s="1" t="s">
        <v>197</v>
      </c>
      <c r="E10" s="1" t="s">
        <v>198</v>
      </c>
      <c r="F10" s="1" t="s">
        <v>161</v>
      </c>
      <c r="G10" s="1" t="s">
        <v>126</v>
      </c>
      <c r="H10" s="1" t="s">
        <v>127</v>
      </c>
      <c r="I10" s="1" t="s">
        <v>199</v>
      </c>
      <c r="J10" s="1" t="s">
        <v>30</v>
      </c>
      <c r="K10" s="1" t="s">
        <v>200</v>
      </c>
      <c r="L10" s="1" t="s">
        <v>200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133</v>
      </c>
      <c r="R10" s="1" t="s">
        <v>201</v>
      </c>
      <c r="S10" s="1" t="s">
        <v>135</v>
      </c>
      <c r="T10" s="1" t="s">
        <v>136</v>
      </c>
      <c r="U10" s="1" t="s">
        <v>147</v>
      </c>
      <c r="V10" s="1" t="s">
        <v>165</v>
      </c>
    </row>
    <row r="11" s="1" customFormat="1" spans="1:22">
      <c r="A11" s="3">
        <v>999222050875433</v>
      </c>
      <c r="B11" s="1" t="s">
        <v>202</v>
      </c>
      <c r="C11" s="1" t="s">
        <v>203</v>
      </c>
      <c r="D11" s="1" t="s">
        <v>204</v>
      </c>
      <c r="E11" s="1" t="s">
        <v>205</v>
      </c>
      <c r="F11" s="1" t="s">
        <v>206</v>
      </c>
      <c r="G11" s="1" t="s">
        <v>126</v>
      </c>
      <c r="H11" s="1" t="s">
        <v>127</v>
      </c>
      <c r="I11" s="1" t="s">
        <v>207</v>
      </c>
      <c r="J11" s="1" t="s">
        <v>30</v>
      </c>
      <c r="K11" s="1" t="s">
        <v>208</v>
      </c>
      <c r="L11" s="1" t="s">
        <v>208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133</v>
      </c>
      <c r="R11" s="1" t="s">
        <v>209</v>
      </c>
      <c r="S11" s="1" t="s">
        <v>135</v>
      </c>
      <c r="T11" s="1" t="s">
        <v>136</v>
      </c>
      <c r="U11" s="1" t="s">
        <v>137</v>
      </c>
      <c r="V11" s="1" t="s">
        <v>210</v>
      </c>
    </row>
    <row r="12" s="1" customFormat="1" spans="1:22">
      <c r="A12" s="3">
        <v>999222136607387</v>
      </c>
      <c r="B12" s="1" t="s">
        <v>153</v>
      </c>
      <c r="C12" s="1" t="s">
        <v>211</v>
      </c>
      <c r="D12" s="1" t="s">
        <v>212</v>
      </c>
      <c r="E12" s="1" t="s">
        <v>213</v>
      </c>
      <c r="F12" s="1" t="s">
        <v>153</v>
      </c>
      <c r="G12" s="1" t="s">
        <v>143</v>
      </c>
      <c r="H12" s="1" t="s">
        <v>127</v>
      </c>
      <c r="I12" s="1" t="s">
        <v>175</v>
      </c>
      <c r="J12" s="1" t="s">
        <v>30</v>
      </c>
      <c r="K12" s="1" t="s">
        <v>176</v>
      </c>
      <c r="L12" s="1" t="s">
        <v>176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133</v>
      </c>
      <c r="R12" s="1" t="s">
        <v>214</v>
      </c>
      <c r="S12" s="1" t="s">
        <v>135</v>
      </c>
      <c r="T12" s="1" t="s">
        <v>136</v>
      </c>
      <c r="U12" s="1" t="s">
        <v>137</v>
      </c>
      <c r="V12" s="1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2023-01-16T01:15:31Z</dcterms:created>
  <dcterms:modified xsi:type="dcterms:W3CDTF">2023-01-16T01:27:45Z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C3BB67D1EF844930B48A4052C72AC651</vt:lpwstr>
  </property>
  <property fmtid="{D5CDD505-2E9C-101B-9397-08002B2CF9AE}" pid="3" name="KSOProductBuildVer">
    <vt:lpwstr>2052-11.1.0.13703</vt:lpwstr>
  </property>
</Properties>
</file>