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<sst xmlns="http://schemas.openxmlformats.org/spreadsheetml/2006/main" count="301" uniqueCount="146">
  <si>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</si>
  <si>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</si>
  <si>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</si>
  <si>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</si>
  <si>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</si>
  <si>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</si>
  <si>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</si>
  <si>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</si>
  <si>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</si>
  <si>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</si>
  <si>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</si>
  <si>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</si>
  <si>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</si>
  <si>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</si>
  <si>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</si>
  <si>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</si>
  <si>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</si>
  <si>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</si>
  <si>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</si>
  <si>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</si>
  <si>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</si>
  <si>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</si>
  <si>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</si>
  <si>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</si>
  <si>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</si>
  <si>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999221960292438	</t>
  </si>
  <si>
    <t>Ctrip</t>
  </si>
  <si>
    <t>正常</t>
  </si>
  <si>
    <t>[高雄]高雄义大皇家酒店(E-Da Royal Hotel)(80941588)</t>
  </si>
  <si>
    <t>豪华双床房&lt;至多8间&gt;&lt;2人入住&gt;&lt;早餐&gt;</t>
  </si>
  <si>
    <t>CNY</t>
  </si>
  <si>
    <t>LIN/CHENGNAN</t>
  </si>
  <si>
    <t>CA13744230129CNY</t>
  </si>
  <si>
    <t>未提现</t>
  </si>
  <si>
    <t>携程开票</t>
  </si>
  <si>
    <t xml:space="preserve">2886114	</t>
  </si>
  <si>
    <t xml:space="preserve">	</t>
  </si>
  <si>
    <t xml:space="preserve">999221986783304	</t>
  </si>
  <si>
    <t>[台北]台北花园大酒店(Taipei Garden Hotel)(80941308)</t>
  </si>
  <si>
    <t>雅致双床房&lt;至多8间&gt;&lt;2人入住&gt;</t>
  </si>
  <si>
    <t>LIN/IHUI</t>
  </si>
  <si>
    <t xml:space="preserve">2895672	</t>
  </si>
  <si>
    <t xml:space="preserve">999222064374259	</t>
  </si>
  <si>
    <t>[台北]城市商旅(台北北门分馆)(City Suite (Taipei Beimen))(80941478)</t>
  </si>
  <si>
    <t>北门客房(无窗)&lt;至多8间&gt;&lt;90天内可预订&gt;&lt;2人入住&gt;</t>
  </si>
  <si>
    <t>HE/CHINGJU</t>
  </si>
  <si>
    <t xml:space="preserve">2917186	</t>
  </si>
  <si>
    <t xml:space="preserve">11746231	</t>
  </si>
  <si>
    <t xml:space="preserve">999222132952084	</t>
  </si>
  <si>
    <t>[高雄]碧港良居商旅(Watermark Hotel-The Harbour)(80942173)</t>
  </si>
  <si>
    <t>畅意双床房(山景)&lt;至多8间&gt;&lt;2人入住&gt;&lt;早餐&gt;</t>
  </si>
  <si>
    <t>LI/DELING</t>
  </si>
  <si>
    <t xml:space="preserve">2934436	</t>
  </si>
  <si>
    <t xml:space="preserve">-1436317736	</t>
  </si>
  <si>
    <t xml:space="preserve">999222173776047	</t>
  </si>
  <si>
    <t>[台南]台南长悦旅栈(Changyu Hotel)(80941476)</t>
  </si>
  <si>
    <t>宽悦家庭客房&lt;至多8间&gt;&lt;2人入住&gt;&lt;早餐&gt;</t>
  </si>
  <si>
    <t>PAN/SSUTUNG</t>
  </si>
  <si>
    <t xml:space="preserve">2944382	</t>
  </si>
  <si>
    <t xml:space="preserve">999222179244774	</t>
  </si>
  <si>
    <t>[三江]骏怡精选酒店(三江侗乡大道店)(80248109)</t>
  </si>
  <si>
    <t>特价房&lt;至多8间&gt;&lt;2人入住&gt;</t>
  </si>
  <si>
    <t>龙江国</t>
  </si>
  <si>
    <t xml:space="preserve">2945435	</t>
  </si>
  <si>
    <t xml:space="preserve">(THK)YD04202230113144405736;	</t>
  </si>
  <si>
    <t xml:space="preserve">999222180716702	</t>
  </si>
  <si>
    <t>[台南]枫华沐月台南行馆(Maple Hotel)(80941671)</t>
  </si>
  <si>
    <t>奢华双床房&lt;至多8间&gt;&lt;2人入住&gt;</t>
  </si>
  <si>
    <t>LIN/YUJEN</t>
  </si>
  <si>
    <t xml:space="preserve">2945849	</t>
  </si>
  <si>
    <t xml:space="preserve">123714	</t>
  </si>
  <si>
    <t xml:space="preserve">999222181107315	</t>
  </si>
  <si>
    <t>王愿康</t>
  </si>
  <si>
    <t xml:space="preserve">2945969	</t>
  </si>
  <si>
    <t xml:space="preserve">(THK)YD04202230113173613302;	</t>
  </si>
  <si>
    <t>取消</t>
  </si>
  <si>
    <t>,</t>
  </si>
  <si>
    <t xml:space="preserve"> 5156 CNY</t>
  </si>
  <si>
    <t>A230129092655481</t>
  </si>
  <si>
    <t>总计：5156元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</si>
  <si>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</si>
  <si>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</si>
  <si>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</si>
  <si>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</si>
  <si>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</si>
  <si>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</si>
  <si>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</si>
  <si>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</si>
  <si>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</si>
  <si>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</si>
  <si>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</si>
  <si>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</si>
  <si>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</si>
  <si>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</si>
  <si>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</si>
  <si>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</si>
  <si>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</si>
  <si>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</si>
  <si>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</si>
  <si>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2023-01-13</t>
  </si>
  <si>
    <t>2945849</t>
  </si>
  <si>
    <t>枫华沐月台南行馆</t>
  </si>
  <si>
    <t>LIN YUJEN</t>
  </si>
  <si>
    <t>2023-01-14</t>
  </si>
  <si>
    <t>退房日月结</t>
  </si>
  <si>
    <t>329.00</t>
  </si>
  <si>
    <t>RMB</t>
  </si>
  <si>
    <t>0</t>
  </si>
  <si>
    <t>0.00</t>
  </si>
  <si>
    <t>携程汇登国内直连</t>
  </si>
  <si>
    <t>01.011264</t>
  </si>
  <si>
    <t>2023-01-13 16:56:30</t>
  </si>
  <si>
    <t>否</t>
  </si>
  <si>
    <t>广州汇登信息科技有限公司</t>
  </si>
  <si>
    <t>直连</t>
  </si>
  <si>
    <t>中国</t>
  </si>
  <si>
    <t>2944382</t>
  </si>
  <si>
    <t>台南长悦旅栈</t>
  </si>
  <si>
    <t>PAN SSUTUNG</t>
  </si>
  <si>
    <t>843.00</t>
  </si>
  <si>
    <t>2023-01-13 08:11:02</t>
  </si>
  <si>
    <t>2023-01-09</t>
  </si>
  <si>
    <t>2934436</t>
  </si>
  <si>
    <t>碧港良居商旅</t>
  </si>
  <si>
    <t>LI DELING</t>
  </si>
  <si>
    <t>2023-01-12</t>
  </si>
  <si>
    <t>1072.00</t>
  </si>
  <si>
    <t>2023-01-09 22:17:32</t>
  </si>
  <si>
    <t>2023-01-03</t>
  </si>
  <si>
    <t>2917186</t>
  </si>
  <si>
    <t>城市商旅(台北北门分馆)</t>
  </si>
  <si>
    <t>HE CHINGJU</t>
  </si>
  <si>
    <t>498.00</t>
  </si>
  <si>
    <t>2023-01-03 00:05:54</t>
  </si>
  <si>
    <t>2022-12-23</t>
  </si>
  <si>
    <t>2895672</t>
  </si>
  <si>
    <t>台北花园大酒店</t>
  </si>
  <si>
    <t>LIN IHUI</t>
  </si>
  <si>
    <t>795.00</t>
  </si>
  <si>
    <t>2022-12-23 13:25:27</t>
  </si>
  <si>
    <t>2022-12-19</t>
  </si>
  <si>
    <t>2886114</t>
  </si>
  <si>
    <t>高雄义大皇家酒店</t>
  </si>
  <si>
    <t>LIN CHENGNAN</t>
  </si>
  <si>
    <t>1619.00</t>
  </si>
  <si>
    <t>2022-12-19 15:38:48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</si>
</sst>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44938</v>
      </c>
      <c r="G2" s="6">
        <v>44940</v>
      </c>
      <c r="H2" s="4">
        <v>1</v>
      </c>
      <c r="I2" s="4">
        <v>2</v>
      </c>
      <c r="J2" s="4">
        <v>2</v>
      </c>
      <c r="K2" s="4" t="s">
        <v>30</v>
      </c>
      <c r="L2" s="4">
        <v>1619</v>
      </c>
      <c r="M2" s="4">
        <v>1619</v>
      </c>
      <c r="N2" s="4" t="s">
        <v>31</v>
      </c>
      <c r="O2" s="4" t="s">
        <v>32</v>
      </c>
      <c r="P2" s="4" t="s">
        <v>33</v>
      </c>
      <c r="Q2" s="4">
        <v>0</v>
      </c>
      <c r="R2" s="7">
        <v>44914</v>
      </c>
      <c r="S2" s="6">
        <v>44955</v>
      </c>
      <c r="T2" s="4" t="s">
        <v>34</v>
      </c>
      <c r="U2" s="4">
        <v>1619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44939</v>
      </c>
      <c r="G3" s="6">
        <v>44940</v>
      </c>
      <c r="H3" s="4">
        <v>1</v>
      </c>
      <c r="I3" s="4">
        <v>1</v>
      </c>
      <c r="J3" s="4">
        <v>1</v>
      </c>
      <c r="K3" s="4" t="s">
        <v>30</v>
      </c>
      <c r="L3" s="4">
        <v>795</v>
      </c>
      <c r="M3" s="4">
        <v>795</v>
      </c>
      <c r="N3" s="4" t="s">
        <v>40</v>
      </c>
      <c r="O3" s="4" t="s">
        <v>32</v>
      </c>
      <c r="P3" s="4" t="s">
        <v>33</v>
      </c>
      <c r="Q3" s="4">
        <v>0</v>
      </c>
      <c r="R3" s="7">
        <v>44918</v>
      </c>
      <c r="S3" s="6">
        <v>44955</v>
      </c>
      <c r="T3" s="4" t="s">
        <v>34</v>
      </c>
      <c r="U3" s="4">
        <v>795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44939</v>
      </c>
      <c r="G4" s="6">
        <v>44940</v>
      </c>
      <c r="H4" s="4">
        <v>1</v>
      </c>
      <c r="I4" s="4">
        <v>1</v>
      </c>
      <c r="J4" s="4">
        <v>1</v>
      </c>
      <c r="K4" s="4" t="s">
        <v>30</v>
      </c>
      <c r="L4" s="4">
        <v>498</v>
      </c>
      <c r="M4" s="4">
        <v>498</v>
      </c>
      <c r="N4" s="4" t="s">
        <v>45</v>
      </c>
      <c r="O4" s="4" t="s">
        <v>32</v>
      </c>
      <c r="P4" s="4" t="s">
        <v>33</v>
      </c>
      <c r="Q4" s="4">
        <v>0</v>
      </c>
      <c r="R4" s="7">
        <v>44929</v>
      </c>
      <c r="S4" s="6">
        <v>44955</v>
      </c>
      <c r="T4" s="4" t="s">
        <v>34</v>
      </c>
      <c r="U4" s="4">
        <v>498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44938</v>
      </c>
      <c r="G5" s="6">
        <v>44940</v>
      </c>
      <c r="H5" s="4">
        <v>1</v>
      </c>
      <c r="I5" s="4">
        <v>2</v>
      </c>
      <c r="J5" s="4">
        <v>2</v>
      </c>
      <c r="K5" s="4" t="s">
        <v>30</v>
      </c>
      <c r="L5" s="4">
        <v>1072</v>
      </c>
      <c r="M5" s="4">
        <v>1072</v>
      </c>
      <c r="N5" s="4" t="s">
        <v>51</v>
      </c>
      <c r="O5" s="4" t="s">
        <v>32</v>
      </c>
      <c r="P5" s="4" t="s">
        <v>33</v>
      </c>
      <c r="Q5" s="4">
        <v>0</v>
      </c>
      <c r="R5" s="7">
        <v>44935</v>
      </c>
      <c r="S5" s="6">
        <v>44955</v>
      </c>
      <c r="T5" s="4" t="s">
        <v>34</v>
      </c>
      <c r="U5" s="4">
        <v>1072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44939</v>
      </c>
      <c r="G6" s="6">
        <v>44940</v>
      </c>
      <c r="H6" s="4">
        <v>1</v>
      </c>
      <c r="I6" s="4">
        <v>1</v>
      </c>
      <c r="J6" s="4">
        <v>1</v>
      </c>
      <c r="K6" s="4" t="s">
        <v>30</v>
      </c>
      <c r="L6" s="4">
        <v>843</v>
      </c>
      <c r="M6" s="4">
        <v>843</v>
      </c>
      <c r="N6" s="4" t="s">
        <v>57</v>
      </c>
      <c r="O6" s="4" t="s">
        <v>32</v>
      </c>
      <c r="P6" s="4" t="s">
        <v>33</v>
      </c>
      <c r="Q6" s="4">
        <v>0</v>
      </c>
      <c r="R6" s="7">
        <v>44939</v>
      </c>
      <c r="S6" s="6">
        <v>44955</v>
      </c>
      <c r="T6" s="4" t="s">
        <v>34</v>
      </c>
      <c r="U6" s="4">
        <v>843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44939</v>
      </c>
      <c r="G7" s="6">
        <v>44940</v>
      </c>
      <c r="H7" s="4">
        <v>1</v>
      </c>
      <c r="I7" s="4">
        <v>1</v>
      </c>
      <c r="J7" s="4">
        <v>1</v>
      </c>
      <c r="K7" s="4" t="s">
        <v>30</v>
      </c>
      <c r="L7" s="4">
        <v>87</v>
      </c>
      <c r="M7" s="4">
        <v>87</v>
      </c>
      <c r="N7" s="4" t="s">
        <v>62</v>
      </c>
      <c r="O7" s="4" t="s">
        <v>32</v>
      </c>
      <c r="P7" s="4" t="s">
        <v>33</v>
      </c>
      <c r="Q7" s="4">
        <v>0</v>
      </c>
      <c r="R7" s="7">
        <v>44939</v>
      </c>
      <c r="S7" s="6">
        <v>44955</v>
      </c>
      <c r="T7" s="4" t="s">
        <v>34</v>
      </c>
      <c r="U7" s="4">
        <v>87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44939</v>
      </c>
      <c r="G8" s="6">
        <v>44940</v>
      </c>
      <c r="H8" s="4">
        <v>1</v>
      </c>
      <c r="I8" s="4">
        <v>1</v>
      </c>
      <c r="J8" s="4">
        <v>1</v>
      </c>
      <c r="K8" s="4" t="s">
        <v>30</v>
      </c>
      <c r="L8" s="4">
        <v>329</v>
      </c>
      <c r="M8" s="4">
        <v>329</v>
      </c>
      <c r="N8" s="4" t="s">
        <v>68</v>
      </c>
      <c r="O8" s="4" t="s">
        <v>32</v>
      </c>
      <c r="P8" s="4" t="s">
        <v>33</v>
      </c>
      <c r="Q8" s="4">
        <v>0</v>
      </c>
      <c r="R8" s="7">
        <v>44939</v>
      </c>
      <c r="S8" s="6">
        <v>44955</v>
      </c>
      <c r="T8" s="4" t="s">
        <v>34</v>
      </c>
      <c r="U8" s="4">
        <v>329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44939</v>
      </c>
      <c r="G9" s="6">
        <v>44940</v>
      </c>
      <c r="H9" s="4">
        <v>1</v>
      </c>
      <c r="I9" s="4">
        <v>1</v>
      </c>
      <c r="J9" s="4">
        <v>1</v>
      </c>
      <c r="K9" s="4" t="s">
        <v>30</v>
      </c>
      <c r="L9" s="4">
        <v>87</v>
      </c>
      <c r="M9" s="4">
        <v>87</v>
      </c>
      <c r="N9" s="4" t="s">
        <v>72</v>
      </c>
      <c r="O9" s="4" t="s">
        <v>32</v>
      </c>
      <c r="P9" s="4" t="s">
        <v>33</v>
      </c>
      <c r="Q9" s="4">
        <v>0</v>
      </c>
      <c r="R9" s="7">
        <v>44939</v>
      </c>
      <c r="S9" s="6">
        <v>44955</v>
      </c>
      <c r="T9" s="4" t="s">
        <v>34</v>
      </c>
      <c r="U9" s="4">
        <v>87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59</v>
      </c>
      <c r="B10" s="4" t="s">
        <v>26</v>
      </c>
      <c r="C10" s="4" t="s">
        <v>75</v>
      </c>
      <c r="D10" s="4" t="s">
        <v>60</v>
      </c>
      <c r="E10" s="4" t="s">
        <v>61</v>
      </c>
      <c r="F10" s="6">
        <v>44939</v>
      </c>
      <c r="G10" s="6">
        <v>44940</v>
      </c>
      <c r="H10" s="4">
        <v>1</v>
      </c>
      <c r="I10" s="4">
        <v>1</v>
      </c>
      <c r="J10" s="4">
        <v>1</v>
      </c>
      <c r="K10" s="4" t="s">
        <v>30</v>
      </c>
      <c r="L10" s="4">
        <v>-87</v>
      </c>
      <c r="M10" s="4">
        <v>-87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44939</v>
      </c>
      <c r="S10" s="6">
        <v>44955</v>
      </c>
      <c r="T10" s="4" t="s">
        <v>34</v>
      </c>
      <c r="U10" s="4">
        <v>-87</v>
      </c>
      <c r="V10" s="4">
        <v>0</v>
      </c>
      <c r="W10" s="4">
        <v>0</v>
      </c>
      <c r="X10" s="4" t="s">
        <v>63</v>
      </c>
      <c r="Y10" s="4" t="s">
        <v>64</v>
      </c>
    </row>
    <row r="11" s="4" customFormat="1" spans="1:25">
      <c r="A11" s="4" t="s">
        <v>71</v>
      </c>
      <c r="B11" s="4" t="s">
        <v>26</v>
      </c>
      <c r="C11" s="4" t="s">
        <v>75</v>
      </c>
      <c r="D11" s="4" t="s">
        <v>60</v>
      </c>
      <c r="E11" s="4" t="s">
        <v>61</v>
      </c>
      <c r="F11" s="6">
        <v>44939</v>
      </c>
      <c r="G11" s="6">
        <v>44940</v>
      </c>
      <c r="H11" s="4">
        <v>1</v>
      </c>
      <c r="I11" s="4">
        <v>1</v>
      </c>
      <c r="J11" s="4">
        <v>1</v>
      </c>
      <c r="K11" s="4" t="s">
        <v>30</v>
      </c>
      <c r="L11" s="4">
        <v>-87</v>
      </c>
      <c r="M11" s="4">
        <v>-87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44939</v>
      </c>
      <c r="S11" s="6">
        <v>44955</v>
      </c>
      <c r="T11" s="4" t="s">
        <v>34</v>
      </c>
      <c r="U11" s="4">
        <v>-87</v>
      </c>
      <c r="V11" s="4">
        <v>0</v>
      </c>
      <c r="W11" s="4">
        <v>0</v>
      </c>
      <c r="X11" s="4" t="s">
        <v>73</v>
      </c>
      <c r="Y11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5">
        <v>999221960292438</v>
      </c>
      <c r="B2" s="6">
        <v>44938</v>
      </c>
      <c r="C2" s="6">
        <v>44940</v>
      </c>
      <c r="D2" s="4">
        <v>1619</v>
      </c>
      <c r="E2" s="4" t="str">
        <f>VLOOKUP(A2,HOP!A:L,12,0)</f>
        <v>1619.00</v>
      </c>
      <c r="F2" s="4" t="str">
        <f>VLOOKUP(A2,HOP!A:C,3,0)</f>
        <v>2886114</v>
      </c>
      <c r="G2" s="4">
        <f>D2-E2</f>
        <v>0</v>
      </c>
      <c r="H2" s="4" t="str">
        <f>$H$1&amp;F2</f>
        <v>,2886114</v>
      </c>
      <c r="I2" s="4" t="str">
        <f>VLOOKUP(A2,HOP!A:U,21,0)</f>
        <v>直连</v>
      </c>
    </row>
    <row r="3" s="4" customFormat="1" spans="1:9">
      <c r="A3" s="5">
        <v>999221986783304</v>
      </c>
      <c r="B3" s="6">
        <v>44939</v>
      </c>
      <c r="C3" s="6">
        <v>44940</v>
      </c>
      <c r="D3" s="4">
        <v>795</v>
      </c>
      <c r="E3" s="4" t="str">
        <f>VLOOKUP(A3,HOP!A:L,12,0)</f>
        <v>795.00</v>
      </c>
      <c r="F3" s="4" t="str">
        <f>VLOOKUP(A3,HOP!A:C,3,0)</f>
        <v>2895672</v>
      </c>
      <c r="G3" s="4">
        <f t="shared" ref="G3:G9" si="0">D3-E3</f>
        <v>0</v>
      </c>
      <c r="H3" s="4" t="str">
        <f t="shared" ref="H3:H9" si="1">$H$1&amp;F3</f>
        <v>,2895672</v>
      </c>
      <c r="I3" s="4" t="str">
        <f>VLOOKUP(A3,HOP!A:U,21,0)</f>
        <v>直连</v>
      </c>
    </row>
    <row r="4" s="4" customFormat="1" spans="1:9">
      <c r="A4" s="5">
        <v>999222064374259</v>
      </c>
      <c r="B4" s="6">
        <v>44939</v>
      </c>
      <c r="C4" s="6">
        <v>44940</v>
      </c>
      <c r="D4" s="4">
        <v>498</v>
      </c>
      <c r="E4" s="4" t="str">
        <f>VLOOKUP(A4,HOP!A:L,12,0)</f>
        <v>498.00</v>
      </c>
      <c r="F4" s="4" t="str">
        <f>VLOOKUP(A4,HOP!A:C,3,0)</f>
        <v>2917186</v>
      </c>
      <c r="G4" s="4">
        <f t="shared" si="0"/>
        <v>0</v>
      </c>
      <c r="H4" s="4" t="str">
        <f t="shared" si="1"/>
        <v>,2917186</v>
      </c>
      <c r="I4" s="4" t="str">
        <f>VLOOKUP(A4,HOP!A:U,21,0)</f>
        <v>直连</v>
      </c>
    </row>
    <row r="5" s="4" customFormat="1" spans="1:9">
      <c r="A5" s="5">
        <v>999222132952084</v>
      </c>
      <c r="B5" s="6">
        <v>44938</v>
      </c>
      <c r="C5" s="6">
        <v>44940</v>
      </c>
      <c r="D5" s="4">
        <v>1072</v>
      </c>
      <c r="E5" s="4" t="str">
        <f>VLOOKUP(A5,HOP!A:L,12,0)</f>
        <v>1072.00</v>
      </c>
      <c r="F5" s="4" t="str">
        <f>VLOOKUP(A5,HOP!A:C,3,0)</f>
        <v>2934436</v>
      </c>
      <c r="G5" s="4">
        <f t="shared" si="0"/>
        <v>0</v>
      </c>
      <c r="H5" s="4" t="str">
        <f t="shared" si="1"/>
        <v>,2934436</v>
      </c>
      <c r="I5" s="4" t="str">
        <f>VLOOKUP(A5,HOP!A:U,21,0)</f>
        <v>直连</v>
      </c>
    </row>
    <row r="6" s="4" customFormat="1" spans="1:9">
      <c r="A6" s="5">
        <v>999222173776047</v>
      </c>
      <c r="B6" s="6">
        <v>44939</v>
      </c>
      <c r="C6" s="6">
        <v>44940</v>
      </c>
      <c r="D6" s="4">
        <v>843</v>
      </c>
      <c r="E6" s="4" t="str">
        <f>VLOOKUP(A6,HOP!A:L,12,0)</f>
        <v>843.00</v>
      </c>
      <c r="F6" s="4" t="str">
        <f>VLOOKUP(A6,HOP!A:C,3,0)</f>
        <v>2944382</v>
      </c>
      <c r="G6" s="4">
        <f t="shared" si="0"/>
        <v>0</v>
      </c>
      <c r="H6" s="4" t="str">
        <f t="shared" si="1"/>
        <v>,2944382</v>
      </c>
      <c r="I6" s="4" t="str">
        <f>VLOOKUP(A6,HOP!A:U,21,0)</f>
        <v>直连</v>
      </c>
    </row>
    <row r="7" s="4" customFormat="1" hidden="1" spans="1:9">
      <c r="A7" s="5">
        <v>999222179244774</v>
      </c>
      <c r="B7" s="6">
        <v>44939</v>
      </c>
      <c r="C7" s="6">
        <v>44940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999222180716702</v>
      </c>
      <c r="B8" s="6">
        <v>44939</v>
      </c>
      <c r="C8" s="6">
        <v>44940</v>
      </c>
      <c r="D8" s="4">
        <v>329</v>
      </c>
      <c r="E8" s="4" t="str">
        <f>VLOOKUP(A8,HOP!A:L,12,0)</f>
        <v>329.00</v>
      </c>
      <c r="F8" s="4" t="str">
        <f>VLOOKUP(A8,HOP!A:C,3,0)</f>
        <v>2945849</v>
      </c>
      <c r="G8" s="4">
        <f t="shared" si="0"/>
        <v>0</v>
      </c>
      <c r="H8" s="4" t="str">
        <f t="shared" si="1"/>
        <v>,2945849</v>
      </c>
      <c r="I8" s="4" t="str">
        <f>VLOOKUP(A8,HOP!A:U,21,0)</f>
        <v>直连</v>
      </c>
    </row>
    <row r="9" s="4" customFormat="1" hidden="1" spans="1:9">
      <c r="A9" s="5">
        <v>999222181107315</v>
      </c>
      <c r="B9" s="6">
        <v>44939</v>
      </c>
      <c r="C9" s="6">
        <v>44940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1" spans="4:4">
      <c r="D11" s="4">
        <f>SUM(D2:D10)</f>
        <v>5156</v>
      </c>
    </row>
    <row r="13" spans="4:4">
      <c r="D13" s="4" t="s">
        <v>77</v>
      </c>
    </row>
    <row r="17" spans="1:1">
      <c r="A17" s="4" t="s">
        <v>78</v>
      </c>
    </row>
    <row r="18" spans="1:1">
      <c r="A18" s="4" t="s">
        <v>79</v>
      </c>
    </row>
  </sheetData>
  <autoFilter ref="A1:X9">
    <filterColumn colId="3">
      <filters>
        <filter val="1072"/>
        <filter val="843"/>
        <filter val="795"/>
        <filter val="498"/>
        <filter val="329"/>
        <filter val="16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999222180716702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99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999222173776047</v>
      </c>
      <c r="B3" s="1" t="s">
        <v>99</v>
      </c>
      <c r="C3" s="1" t="s">
        <v>116</v>
      </c>
      <c r="D3" s="1" t="s">
        <v>117</v>
      </c>
      <c r="E3" s="1" t="s">
        <v>118</v>
      </c>
      <c r="F3" s="1" t="s">
        <v>99</v>
      </c>
      <c r="G3" s="1" t="s">
        <v>103</v>
      </c>
      <c r="H3" s="1" t="s">
        <v>104</v>
      </c>
      <c r="I3" s="1" t="s">
        <v>119</v>
      </c>
      <c r="J3" s="1" t="s">
        <v>106</v>
      </c>
      <c r="K3" s="1" t="s">
        <v>119</v>
      </c>
      <c r="L3" s="1" t="s">
        <v>119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120</v>
      </c>
      <c r="S3" s="1" t="s">
        <v>112</v>
      </c>
      <c r="T3" s="1" t="s">
        <v>113</v>
      </c>
      <c r="U3" s="1" t="s">
        <v>114</v>
      </c>
      <c r="V3" s="1" t="s">
        <v>115</v>
      </c>
    </row>
    <row r="4" s="1" customFormat="1" spans="1:22">
      <c r="A4" s="3">
        <v>999222132952084</v>
      </c>
      <c r="B4" s="1" t="s">
        <v>121</v>
      </c>
      <c r="C4" s="1" t="s">
        <v>122</v>
      </c>
      <c r="D4" s="1" t="s">
        <v>123</v>
      </c>
      <c r="E4" s="1" t="s">
        <v>124</v>
      </c>
      <c r="F4" s="1" t="s">
        <v>125</v>
      </c>
      <c r="G4" s="1" t="s">
        <v>103</v>
      </c>
      <c r="H4" s="1" t="s">
        <v>104</v>
      </c>
      <c r="I4" s="1" t="s">
        <v>126</v>
      </c>
      <c r="J4" s="1" t="s">
        <v>106</v>
      </c>
      <c r="K4" s="1" t="s">
        <v>126</v>
      </c>
      <c r="L4" s="1" t="s">
        <v>126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127</v>
      </c>
      <c r="S4" s="1" t="s">
        <v>112</v>
      </c>
      <c r="T4" s="1" t="s">
        <v>113</v>
      </c>
      <c r="U4" s="1" t="s">
        <v>114</v>
      </c>
      <c r="V4" s="1" t="s">
        <v>115</v>
      </c>
    </row>
    <row r="5" s="1" customFormat="1" spans="1:22">
      <c r="A5" s="3">
        <v>999222064374259</v>
      </c>
      <c r="B5" s="1" t="s">
        <v>128</v>
      </c>
      <c r="C5" s="1" t="s">
        <v>129</v>
      </c>
      <c r="D5" s="1" t="s">
        <v>130</v>
      </c>
      <c r="E5" s="1" t="s">
        <v>131</v>
      </c>
      <c r="F5" s="1" t="s">
        <v>99</v>
      </c>
      <c r="G5" s="1" t="s">
        <v>103</v>
      </c>
      <c r="H5" s="1" t="s">
        <v>104</v>
      </c>
      <c r="I5" s="1" t="s">
        <v>132</v>
      </c>
      <c r="J5" s="1" t="s">
        <v>106</v>
      </c>
      <c r="K5" s="1" t="s">
        <v>132</v>
      </c>
      <c r="L5" s="1" t="s">
        <v>132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133</v>
      </c>
      <c r="S5" s="1" t="s">
        <v>112</v>
      </c>
      <c r="T5" s="1" t="s">
        <v>113</v>
      </c>
      <c r="U5" s="1" t="s">
        <v>114</v>
      </c>
      <c r="V5" s="1" t="s">
        <v>115</v>
      </c>
    </row>
    <row r="6" s="1" customFormat="1" spans="1:22">
      <c r="A6" s="3">
        <v>999221986783304</v>
      </c>
      <c r="B6" s="1" t="s">
        <v>134</v>
      </c>
      <c r="C6" s="1" t="s">
        <v>135</v>
      </c>
      <c r="D6" s="1" t="s">
        <v>136</v>
      </c>
      <c r="E6" s="1" t="s">
        <v>137</v>
      </c>
      <c r="F6" s="1" t="s">
        <v>99</v>
      </c>
      <c r="G6" s="1" t="s">
        <v>103</v>
      </c>
      <c r="H6" s="1" t="s">
        <v>104</v>
      </c>
      <c r="I6" s="1" t="s">
        <v>138</v>
      </c>
      <c r="J6" s="1" t="s">
        <v>106</v>
      </c>
      <c r="K6" s="1" t="s">
        <v>138</v>
      </c>
      <c r="L6" s="1" t="s">
        <v>138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139</v>
      </c>
      <c r="S6" s="1" t="s">
        <v>112</v>
      </c>
      <c r="T6" s="1" t="s">
        <v>113</v>
      </c>
      <c r="U6" s="1" t="s">
        <v>114</v>
      </c>
      <c r="V6" s="1" t="s">
        <v>115</v>
      </c>
    </row>
    <row r="7" s="1" customFormat="1" spans="1:22">
      <c r="A7" s="3">
        <v>999221960292438</v>
      </c>
      <c r="B7" s="1" t="s">
        <v>140</v>
      </c>
      <c r="C7" s="1" t="s">
        <v>141</v>
      </c>
      <c r="D7" s="1" t="s">
        <v>142</v>
      </c>
      <c r="E7" s="1" t="s">
        <v>143</v>
      </c>
      <c r="F7" s="1" t="s">
        <v>125</v>
      </c>
      <c r="G7" s="1" t="s">
        <v>103</v>
      </c>
      <c r="H7" s="1" t="s">
        <v>104</v>
      </c>
      <c r="I7" s="1" t="s">
        <v>144</v>
      </c>
      <c r="J7" s="1" t="s">
        <v>106</v>
      </c>
      <c r="K7" s="1" t="s">
        <v>144</v>
      </c>
      <c r="L7" s="1" t="s">
        <v>144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145</v>
      </c>
      <c r="S7" s="1" t="s">
        <v>112</v>
      </c>
      <c r="T7" s="1" t="s">
        <v>113</v>
      </c>
      <c r="U7" s="1" t="s">
        <v>114</v>
      </c>
      <c r="V7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2023-01-29T01:22:51Z</dcterms:created>
  <dcterms:modified xsi:type="dcterms:W3CDTF">2023-01-29T01:27:25Z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B97A377E833C4787A90F7260F9113E2D</vt:lpwstr>
  </property>
  <property fmtid="{D5CDD505-2E9C-101B-9397-08002B2CF9AE}" pid="3" name="KSOProductBuildVer">
    <vt:lpwstr>2052-11.1.0.13703</vt:lpwstr>
  </property>
</Properties>
</file>