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<sst xmlns="http://schemas.openxmlformats.org/spreadsheetml/2006/main" count="322" uniqueCount="178">
  <si>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</si>
  <si>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</si>
  <si>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</si>
  <si>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</si>
  <si>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</si>
  <si>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</si>
  <si>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</si>
  <si>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</si>
  <si>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</si>
  <si>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</si>
  <si>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</si>
  <si>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</si>
  <si>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</si>
  <si>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</si>
  <si>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</si>
  <si>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</si>
  <si>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</si>
  <si>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</si>
  <si>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</si>
  <si>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</si>
  <si>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</si>
  <si>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</si>
  <si>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</si>
  <si>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</si>
  <si>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</si>
  <si>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21186026808	</t>
  </si>
  <si>
    <t>Ctrip</t>
  </si>
  <si>
    <t>正常</t>
  </si>
  <si>
    <t>[吉隆坡]吉隆坡柏威年酒店 · 悦榕庄管理(Pavilion Hotel Kuala Lumpur Managed by Banyan Tree)(40759685)</t>
  </si>
  <si>
    <t>绿洲庭院特大床房&lt;2人入住&gt;&lt;不退款&gt;&lt;早餐&gt;</t>
  </si>
  <si>
    <t>USD</t>
  </si>
  <si>
    <t>San/Connie,San/Connie</t>
  </si>
  <si>
    <t>CA5326230129USD</t>
  </si>
  <si>
    <t>未提现</t>
  </si>
  <si>
    <t>携程开票</t>
  </si>
  <si>
    <t xml:space="preserve">	</t>
  </si>
  <si>
    <t xml:space="preserve">193471	</t>
  </si>
  <si>
    <t xml:space="preserve">21696983843	</t>
  </si>
  <si>
    <t>[长滩岛]长滩岛球道和蓝水度假村(Fairways and Bluewater Boracay)(44688250)</t>
  </si>
  <si>
    <t>尊贵海岛房&lt;2人入住&gt;&lt;不退款&gt;</t>
  </si>
  <si>
    <t>KIM/DONGKYUNG</t>
  </si>
  <si>
    <t xml:space="preserve">2772535	</t>
  </si>
  <si>
    <t>RZ-2034689238</t>
  </si>
  <si>
    <t>RZ-2034689239</t>
  </si>
  <si>
    <t xml:space="preserve">RZ-2034689240	</t>
  </si>
  <si>
    <t xml:space="preserve">21797465379	</t>
  </si>
  <si>
    <t>[曼谷]曼谷铂尔曼皇权酒店 (SHA Plus+)(Pullman Bangkok King Power)(37197346)</t>
  </si>
  <si>
    <t>高级特大床房&lt;2人入住&gt;&lt;不退款&gt;</t>
  </si>
  <si>
    <t>CHEUNG/YINKI,CHOW/TAKMAN</t>
  </si>
  <si>
    <t xml:space="preserve">2799094	</t>
  </si>
  <si>
    <t xml:space="preserve"> 1164974.	</t>
  </si>
  <si>
    <t xml:space="preserve">999222148697856	</t>
  </si>
  <si>
    <t>[乔治市]槟城皇家朱兰酒店 (槟城对抗新冠肺炎认证)(Royale Chulan Penang)(37204098)</t>
  </si>
  <si>
    <t>高级房&lt;2人入住&gt;&lt;不退款&gt;</t>
  </si>
  <si>
    <t>Vicki/Xiiao,Vicki/Xiiao</t>
  </si>
  <si>
    <t xml:space="preserve">2938146	</t>
  </si>
  <si>
    <t xml:space="preserve">8658962	</t>
  </si>
  <si>
    <t xml:space="preserve">999222158206045	</t>
  </si>
  <si>
    <t>[吉隆坡]吉隆坡宾乐雅服务公寓(PARKROYAL Serviced Suites Kuala Lumpur)(37195991)</t>
  </si>
  <si>
    <t>一室套房&lt;2人入住&gt;&lt;不退款&gt;</t>
  </si>
  <si>
    <t>Willmes/Herbert</t>
  </si>
  <si>
    <t xml:space="preserve">2940826	</t>
  </si>
  <si>
    <t xml:space="preserve">386318	</t>
  </si>
  <si>
    <t xml:space="preserve">999222240193366	</t>
  </si>
  <si>
    <t>[巴厘岛]长谷乌玛科莫酒店(Como Uma Canggu)(39047905)</t>
  </si>
  <si>
    <t>苍鼓双床房&lt;2人入住&gt;&lt;不退款&gt;&lt;早餐&gt;</t>
  </si>
  <si>
    <t>CAO/ZHIBO,CAO/JUNXI,CONG/YAN,CONG/ANQI</t>
  </si>
  <si>
    <t xml:space="preserve">2956184	</t>
  </si>
  <si>
    <t xml:space="preserve">432163	</t>
  </si>
  <si>
    <t xml:space="preserve">999222251161719	</t>
  </si>
  <si>
    <t>[曼谷]曼谷威客3號酒店 (政府卫生认证)(Vic3 Bangkok  (SHA Plus+))(37224887)</t>
  </si>
  <si>
    <t>一室行政特大床房&lt;2人入住&gt;&lt;不退款&gt;&lt;早餐&gt;</t>
  </si>
  <si>
    <t>Cho/Younghyun</t>
  </si>
  <si>
    <t xml:space="preserve">2958544	</t>
  </si>
  <si>
    <t xml:space="preserve">1755908	</t>
  </si>
  <si>
    <t xml:space="preserve">999222289309936	</t>
  </si>
  <si>
    <t>[吉隆坡]吉隆坡维雅酒店(VE Hotel &amp; Residence)(37209687)</t>
  </si>
  <si>
    <t>豪华房&lt;2人入住&gt;&lt;不退款&gt;&lt;早餐&gt;</t>
  </si>
  <si>
    <t>Ho/Xuan yi,Ho/Xuan yi</t>
  </si>
  <si>
    <t xml:space="preserve">2966871	</t>
  </si>
  <si>
    <t>，</t>
  </si>
  <si>
    <t>A230129100228481</t>
  </si>
  <si>
    <t>A230129100352481</t>
  </si>
  <si>
    <t>USD / HKD 当前参考汇率: 7.82914</t>
  </si>
  <si>
    <t>总计： 5534 USD/
43326.46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</si>
  <si>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</si>
  <si>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</si>
  <si>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</si>
  <si>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</si>
  <si>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</si>
  <si>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</si>
  <si>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</si>
  <si>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</si>
  <si>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</si>
  <si>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</si>
  <si>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</si>
  <si>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</si>
  <si>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</si>
  <si>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</si>
  <si>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</si>
  <si>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</si>
  <si>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</si>
  <si>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</si>
  <si>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</si>
  <si>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2023-01-20</t>
  </si>
  <si>
    <t>2966871</t>
  </si>
  <si>
    <t>吉隆坡维雅酒店</t>
  </si>
  <si>
    <t>Ho Xuan yi,Ho Xuan yi</t>
  </si>
  <si>
    <t>2023-01-25</t>
  </si>
  <si>
    <t>2023-01-26</t>
  </si>
  <si>
    <t>退房日周结</t>
  </si>
  <si>
    <t>373.77</t>
  </si>
  <si>
    <t>55.00</t>
  </si>
  <si>
    <t>0</t>
  </si>
  <si>
    <t>0.00</t>
  </si>
  <si>
    <t>携程盛景国际直连</t>
  </si>
  <si>
    <t>01.010677</t>
  </si>
  <si>
    <t>2023-01-21 14:17:38</t>
  </si>
  <si>
    <t>否</t>
  </si>
  <si>
    <t>汇智国际旅游发展有限公司</t>
  </si>
  <si>
    <t>直采</t>
  </si>
  <si>
    <t>马来西亚</t>
  </si>
  <si>
    <t>2023-01-18</t>
  </si>
  <si>
    <t>2958544</t>
  </si>
  <si>
    <t>曼谷维3酒店(曼谷威客3号酒店)</t>
  </si>
  <si>
    <t>Cho Younghyun</t>
  </si>
  <si>
    <t>2023-01-23</t>
  </si>
  <si>
    <t>931.47</t>
  </si>
  <si>
    <t>138.00</t>
  </si>
  <si>
    <t>2023-01-18 10:48:39</t>
  </si>
  <si>
    <t>泰国</t>
  </si>
  <si>
    <t>2023-01-17</t>
  </si>
  <si>
    <t>2956184</t>
  </si>
  <si>
    <t>长谷乌玛科莫酒店</t>
  </si>
  <si>
    <t>CAO ZHIBO,CAO JUNXI,CONG YAN,CONG ANQI</t>
  </si>
  <si>
    <t>2023-01-21</t>
  </si>
  <si>
    <t>18359.46</t>
  </si>
  <si>
    <t>2720.00</t>
  </si>
  <si>
    <t>2023-01-17 09:56:23</t>
  </si>
  <si>
    <t>直连</t>
  </si>
  <si>
    <t>印度尼西亚</t>
  </si>
  <si>
    <t>2023-01-11</t>
  </si>
  <si>
    <t>2940826</t>
  </si>
  <si>
    <t>吉隆坡宾乐雅服务公寓</t>
  </si>
  <si>
    <t>Willmes Herbert</t>
  </si>
  <si>
    <t>2364.45</t>
  </si>
  <si>
    <t>348.00</t>
  </si>
  <si>
    <t>2023-01-16 11:42:16</t>
  </si>
  <si>
    <t>2938146</t>
  </si>
  <si>
    <t>槟城皇家朱兰酒店</t>
  </si>
  <si>
    <t>Vicki Xiiao,Vicki Xiiao</t>
  </si>
  <si>
    <t>2023-01-24</t>
  </si>
  <si>
    <t>849.30</t>
  </si>
  <si>
    <t>125.00</t>
  </si>
  <si>
    <t>2023-01-11 11:26:38</t>
  </si>
  <si>
    <t>2022-11-15</t>
  </si>
  <si>
    <t>2799094</t>
  </si>
  <si>
    <t>曼谷铂尔曼皇权酒店</t>
  </si>
  <si>
    <t>CHEUNG YINKI,CHOW TAKMAN</t>
  </si>
  <si>
    <t>5401.51</t>
  </si>
  <si>
    <t>762.00</t>
  </si>
  <si>
    <t>2022-11-15 22:24:18</t>
  </si>
  <si>
    <t>2022-11-02</t>
  </si>
  <si>
    <t>2772535</t>
  </si>
  <si>
    <t>长滩岛航路与蓝海度假村</t>
  </si>
  <si>
    <t>KIM DONGKYUNG</t>
  </si>
  <si>
    <t>2023-01-22</t>
  </si>
  <si>
    <t>7089.87</t>
  </si>
  <si>
    <t>972.00</t>
  </si>
  <si>
    <t>2022-11-02 21:48:52</t>
  </si>
  <si>
    <t>菲律宾</t>
  </si>
  <si>
    <t>2022-09-26</t>
  </si>
  <si>
    <t>2709872</t>
  </si>
  <si>
    <t>吉隆坡柏威年酒店 · 悦榕庄管理</t>
  </si>
  <si>
    <t>San Connie,San Connie</t>
  </si>
  <si>
    <t>2958.57</t>
  </si>
  <si>
    <t>414.00</t>
  </si>
  <si>
    <t>2022-09-27 19:18:01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</si>
</sst>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12</xdr:col>
      <xdr:colOff>561975</xdr:colOff>
      <xdr:row>52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9305925" cy="5076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44949</v>
      </c>
      <c r="G2" s="6">
        <v>44952</v>
      </c>
      <c r="H2" s="4">
        <v>1</v>
      </c>
      <c r="I2" s="4">
        <v>3</v>
      </c>
      <c r="J2" s="4">
        <v>3</v>
      </c>
      <c r="K2" s="4" t="s">
        <v>30</v>
      </c>
      <c r="L2" s="4">
        <v>414</v>
      </c>
      <c r="M2" s="4">
        <v>414</v>
      </c>
      <c r="N2" s="4" t="s">
        <v>31</v>
      </c>
      <c r="O2" s="4" t="s">
        <v>32</v>
      </c>
      <c r="P2" s="4" t="s">
        <v>33</v>
      </c>
      <c r="Q2" s="4">
        <v>0</v>
      </c>
      <c r="R2" s="7">
        <v>44830</v>
      </c>
      <c r="S2" s="6">
        <v>44955</v>
      </c>
      <c r="T2" s="4" t="s">
        <v>34</v>
      </c>
      <c r="U2" s="4">
        <v>414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7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44948</v>
      </c>
      <c r="G3" s="6">
        <v>44952</v>
      </c>
      <c r="H3" s="4">
        <v>3</v>
      </c>
      <c r="I3" s="4">
        <v>4</v>
      </c>
      <c r="J3" s="4">
        <v>12</v>
      </c>
      <c r="K3" s="4" t="s">
        <v>30</v>
      </c>
      <c r="L3" s="4">
        <v>972</v>
      </c>
      <c r="M3" s="4">
        <v>972</v>
      </c>
      <c r="N3" s="4" t="s">
        <v>40</v>
      </c>
      <c r="O3" s="4" t="s">
        <v>32</v>
      </c>
      <c r="P3" s="4" t="s">
        <v>33</v>
      </c>
      <c r="Q3" s="4">
        <v>0</v>
      </c>
      <c r="R3" s="7">
        <v>44867</v>
      </c>
      <c r="S3" s="6">
        <v>44955</v>
      </c>
      <c r="T3" s="4" t="s">
        <v>34</v>
      </c>
      <c r="U3" s="4">
        <v>972</v>
      </c>
      <c r="V3" s="4">
        <v>0</v>
      </c>
      <c r="W3" s="4">
        <v>0</v>
      </c>
      <c r="X3" s="4" t="s">
        <v>41</v>
      </c>
      <c r="Y3" s="4" t="s">
        <v>42</v>
      </c>
      <c r="Z3" s="4" t="s">
        <v>43</v>
      </c>
      <c r="AA3" s="4" t="s">
        <v>44</v>
      </c>
    </row>
    <row r="4" s="4" customFormat="1" spans="1:26">
      <c r="A4" s="4" t="s">
        <v>45</v>
      </c>
      <c r="B4" s="4" t="s">
        <v>26</v>
      </c>
      <c r="C4" s="4" t="s">
        <v>27</v>
      </c>
      <c r="D4" s="4" t="s">
        <v>46</v>
      </c>
      <c r="E4" s="4" t="s">
        <v>47</v>
      </c>
      <c r="F4" s="6">
        <v>44947</v>
      </c>
      <c r="G4" s="6">
        <v>44952</v>
      </c>
      <c r="H4" s="4">
        <v>2</v>
      </c>
      <c r="I4" s="4">
        <v>5</v>
      </c>
      <c r="J4" s="4">
        <v>10</v>
      </c>
      <c r="K4" s="4" t="s">
        <v>30</v>
      </c>
      <c r="L4" s="4">
        <v>762</v>
      </c>
      <c r="M4" s="4">
        <v>762</v>
      </c>
      <c r="N4" s="4" t="s">
        <v>48</v>
      </c>
      <c r="O4" s="4" t="s">
        <v>32</v>
      </c>
      <c r="P4" s="4" t="s">
        <v>33</v>
      </c>
      <c r="Q4" s="4">
        <v>0</v>
      </c>
      <c r="R4" s="7">
        <v>44880</v>
      </c>
      <c r="S4" s="6">
        <v>44955</v>
      </c>
      <c r="T4" s="4" t="s">
        <v>34</v>
      </c>
      <c r="U4" s="4">
        <v>762</v>
      </c>
      <c r="V4" s="4">
        <v>0</v>
      </c>
      <c r="W4" s="4">
        <v>0</v>
      </c>
      <c r="X4" s="4" t="s">
        <v>49</v>
      </c>
      <c r="Y4" s="4">
        <v>1164971</v>
      </c>
      <c r="Z4" s="4" t="s">
        <v>50</v>
      </c>
    </row>
    <row r="5" s="4" customFormat="1" spans="1:25">
      <c r="A5" s="4" t="s">
        <v>51</v>
      </c>
      <c r="B5" s="4" t="s">
        <v>26</v>
      </c>
      <c r="C5" s="4" t="s">
        <v>27</v>
      </c>
      <c r="D5" s="4" t="s">
        <v>52</v>
      </c>
      <c r="E5" s="4" t="s">
        <v>53</v>
      </c>
      <c r="F5" s="6">
        <v>44950</v>
      </c>
      <c r="G5" s="6">
        <v>44952</v>
      </c>
      <c r="H5" s="4">
        <v>1</v>
      </c>
      <c r="I5" s="4">
        <v>2</v>
      </c>
      <c r="J5" s="4">
        <v>2</v>
      </c>
      <c r="K5" s="4" t="s">
        <v>30</v>
      </c>
      <c r="L5" s="4">
        <v>125</v>
      </c>
      <c r="M5" s="4">
        <v>125</v>
      </c>
      <c r="N5" s="4" t="s">
        <v>54</v>
      </c>
      <c r="O5" s="4" t="s">
        <v>32</v>
      </c>
      <c r="P5" s="4" t="s">
        <v>33</v>
      </c>
      <c r="Q5" s="4">
        <v>0</v>
      </c>
      <c r="R5" s="7">
        <v>44937</v>
      </c>
      <c r="S5" s="6">
        <v>44955</v>
      </c>
      <c r="T5" s="4" t="s">
        <v>34</v>
      </c>
      <c r="U5" s="4">
        <v>125</v>
      </c>
      <c r="V5" s="4">
        <v>0</v>
      </c>
      <c r="W5" s="4">
        <v>0</v>
      </c>
      <c r="X5" s="4" t="s">
        <v>55</v>
      </c>
      <c r="Y5" s="4" t="s">
        <v>56</v>
      </c>
    </row>
    <row r="6" s="4" customFormat="1" spans="1:25">
      <c r="A6" s="4" t="s">
        <v>57</v>
      </c>
      <c r="B6" s="4" t="s">
        <v>26</v>
      </c>
      <c r="C6" s="4" t="s">
        <v>27</v>
      </c>
      <c r="D6" s="4" t="s">
        <v>58</v>
      </c>
      <c r="E6" s="4" t="s">
        <v>59</v>
      </c>
      <c r="F6" s="6">
        <v>44947</v>
      </c>
      <c r="G6" s="6">
        <v>44952</v>
      </c>
      <c r="H6" s="4">
        <v>1</v>
      </c>
      <c r="I6" s="4">
        <v>5</v>
      </c>
      <c r="J6" s="4">
        <v>5</v>
      </c>
      <c r="K6" s="4" t="s">
        <v>30</v>
      </c>
      <c r="L6" s="4">
        <v>348</v>
      </c>
      <c r="M6" s="4">
        <v>348</v>
      </c>
      <c r="N6" s="4" t="s">
        <v>60</v>
      </c>
      <c r="O6" s="4" t="s">
        <v>32</v>
      </c>
      <c r="P6" s="4" t="s">
        <v>33</v>
      </c>
      <c r="Q6" s="4">
        <v>0</v>
      </c>
      <c r="R6" s="7">
        <v>44937</v>
      </c>
      <c r="S6" s="6">
        <v>44955</v>
      </c>
      <c r="T6" s="4" t="s">
        <v>34</v>
      </c>
      <c r="U6" s="4">
        <v>348</v>
      </c>
      <c r="V6" s="4">
        <v>0</v>
      </c>
      <c r="W6" s="4">
        <v>0</v>
      </c>
      <c r="X6" s="4" t="s">
        <v>61</v>
      </c>
      <c r="Y6" s="4" t="s">
        <v>62</v>
      </c>
    </row>
    <row r="7" s="4" customFormat="1" spans="1:26">
      <c r="A7" s="4" t="s">
        <v>63</v>
      </c>
      <c r="B7" s="4" t="s">
        <v>26</v>
      </c>
      <c r="C7" s="4" t="s">
        <v>27</v>
      </c>
      <c r="D7" s="4" t="s">
        <v>64</v>
      </c>
      <c r="E7" s="4" t="s">
        <v>65</v>
      </c>
      <c r="F7" s="6">
        <v>44947</v>
      </c>
      <c r="G7" s="6">
        <v>44952</v>
      </c>
      <c r="H7" s="4">
        <v>2</v>
      </c>
      <c r="I7" s="4">
        <v>5</v>
      </c>
      <c r="J7" s="4">
        <v>10</v>
      </c>
      <c r="K7" s="4" t="s">
        <v>30</v>
      </c>
      <c r="L7" s="4">
        <v>2720</v>
      </c>
      <c r="M7" s="4">
        <v>2720</v>
      </c>
      <c r="N7" s="4" t="s">
        <v>66</v>
      </c>
      <c r="O7" s="4" t="s">
        <v>32</v>
      </c>
      <c r="P7" s="4" t="s">
        <v>33</v>
      </c>
      <c r="Q7" s="4">
        <v>0</v>
      </c>
      <c r="R7" s="7">
        <v>44943</v>
      </c>
      <c r="S7" s="6">
        <v>44955</v>
      </c>
      <c r="T7" s="4" t="s">
        <v>34</v>
      </c>
      <c r="U7" s="4">
        <v>2720</v>
      </c>
      <c r="V7" s="4">
        <v>0</v>
      </c>
      <c r="W7" s="4">
        <v>0</v>
      </c>
      <c r="X7" s="4" t="s">
        <v>67</v>
      </c>
      <c r="Y7" s="4">
        <v>432162</v>
      </c>
      <c r="Z7" s="4" t="s">
        <v>68</v>
      </c>
    </row>
    <row r="8" s="4" customFormat="1" spans="1:25">
      <c r="A8" s="4" t="s">
        <v>69</v>
      </c>
      <c r="B8" s="4" t="s">
        <v>26</v>
      </c>
      <c r="C8" s="4" t="s">
        <v>27</v>
      </c>
      <c r="D8" s="4" t="s">
        <v>70</v>
      </c>
      <c r="E8" s="4" t="s">
        <v>71</v>
      </c>
      <c r="F8" s="6">
        <v>44949</v>
      </c>
      <c r="G8" s="6">
        <v>44952</v>
      </c>
      <c r="H8" s="4">
        <v>1</v>
      </c>
      <c r="I8" s="4">
        <v>3</v>
      </c>
      <c r="J8" s="4">
        <v>3</v>
      </c>
      <c r="K8" s="4" t="s">
        <v>30</v>
      </c>
      <c r="L8" s="4">
        <v>138</v>
      </c>
      <c r="M8" s="4">
        <v>138</v>
      </c>
      <c r="N8" s="4" t="s">
        <v>72</v>
      </c>
      <c r="O8" s="4" t="s">
        <v>32</v>
      </c>
      <c r="P8" s="4" t="s">
        <v>33</v>
      </c>
      <c r="Q8" s="4">
        <v>0</v>
      </c>
      <c r="R8" s="7">
        <v>44944</v>
      </c>
      <c r="S8" s="6">
        <v>44955</v>
      </c>
      <c r="T8" s="4" t="s">
        <v>34</v>
      </c>
      <c r="U8" s="4">
        <v>138</v>
      </c>
      <c r="V8" s="4">
        <v>0</v>
      </c>
      <c r="W8" s="4">
        <v>0</v>
      </c>
      <c r="X8" s="4" t="s">
        <v>73</v>
      </c>
      <c r="Y8" s="4" t="s">
        <v>74</v>
      </c>
    </row>
    <row r="9" s="4" customFormat="1" spans="1:25">
      <c r="A9" s="4" t="s">
        <v>75</v>
      </c>
      <c r="B9" s="4" t="s">
        <v>26</v>
      </c>
      <c r="C9" s="4" t="s">
        <v>27</v>
      </c>
      <c r="D9" s="4" t="s">
        <v>76</v>
      </c>
      <c r="E9" s="4" t="s">
        <v>77</v>
      </c>
      <c r="F9" s="6">
        <v>44951</v>
      </c>
      <c r="G9" s="6">
        <v>44952</v>
      </c>
      <c r="H9" s="4">
        <v>1</v>
      </c>
      <c r="I9" s="4">
        <v>1</v>
      </c>
      <c r="J9" s="4">
        <v>1</v>
      </c>
      <c r="K9" s="4" t="s">
        <v>30</v>
      </c>
      <c r="L9" s="4">
        <v>55</v>
      </c>
      <c r="M9" s="4">
        <v>55</v>
      </c>
      <c r="N9" s="4" t="s">
        <v>78</v>
      </c>
      <c r="O9" s="4" t="s">
        <v>32</v>
      </c>
      <c r="P9" s="4" t="s">
        <v>33</v>
      </c>
      <c r="Q9" s="4">
        <v>0</v>
      </c>
      <c r="R9" s="7">
        <v>44946</v>
      </c>
      <c r="S9" s="6">
        <v>44955</v>
      </c>
      <c r="T9" s="4" t="s">
        <v>34</v>
      </c>
      <c r="U9" s="4">
        <v>55</v>
      </c>
      <c r="V9" s="4">
        <v>0</v>
      </c>
      <c r="W9" s="4">
        <v>0</v>
      </c>
      <c r="X9" s="4" t="s">
        <v>79</v>
      </c>
      <c r="Y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5" sqref="A15:D18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80</v>
      </c>
    </row>
    <row r="2" s="4" customFormat="1" spans="1:9">
      <c r="A2" s="5">
        <v>21186026808</v>
      </c>
      <c r="B2" s="6">
        <v>44949</v>
      </c>
      <c r="C2" s="6">
        <v>44952</v>
      </c>
      <c r="D2" s="4">
        <v>414</v>
      </c>
      <c r="E2" s="4" t="str">
        <f>VLOOKUP(A2,HOP!A:L,12,0)</f>
        <v>414.00</v>
      </c>
      <c r="F2" s="4" t="str">
        <f>VLOOKUP(A2,HOP!A:C,3,0)</f>
        <v>2709872</v>
      </c>
      <c r="G2" s="4">
        <f>D2-E2</f>
        <v>0</v>
      </c>
      <c r="H2" s="4" t="str">
        <f>$H$1&amp;F2</f>
        <v>，2709872</v>
      </c>
      <c r="I2" s="4" t="str">
        <f>VLOOKUP(A2,HOP!A:U,21,0)</f>
        <v>直采</v>
      </c>
    </row>
    <row r="3" s="4" customFormat="1" spans="1:9">
      <c r="A3" s="5">
        <v>21696983843</v>
      </c>
      <c r="B3" s="6">
        <v>44948</v>
      </c>
      <c r="C3" s="6">
        <v>44952</v>
      </c>
      <c r="D3" s="4">
        <v>972</v>
      </c>
      <c r="E3" s="4" t="str">
        <f>VLOOKUP(A3,HOP!A:L,12,0)</f>
        <v>972.00</v>
      </c>
      <c r="F3" s="4" t="str">
        <f>VLOOKUP(A3,HOP!A:C,3,0)</f>
        <v>2772535</v>
      </c>
      <c r="G3" s="4">
        <f t="shared" ref="G3:G9" si="0">D3-E3</f>
        <v>0</v>
      </c>
      <c r="H3" s="4" t="str">
        <f t="shared" ref="H3:H9" si="1">$H$1&amp;F3</f>
        <v>，2772535</v>
      </c>
      <c r="I3" s="4" t="str">
        <f>VLOOKUP(A3,HOP!A:U,21,0)</f>
        <v>直连</v>
      </c>
    </row>
    <row r="4" s="4" customFormat="1" spans="1:9">
      <c r="A4" s="5">
        <v>21797465379</v>
      </c>
      <c r="B4" s="6">
        <v>44947</v>
      </c>
      <c r="C4" s="6">
        <v>44952</v>
      </c>
      <c r="D4" s="4">
        <v>762</v>
      </c>
      <c r="E4" s="4" t="str">
        <f>VLOOKUP(A4,HOP!A:L,12,0)</f>
        <v>762.00</v>
      </c>
      <c r="F4" s="4" t="str">
        <f>VLOOKUP(A4,HOP!A:C,3,0)</f>
        <v>2799094</v>
      </c>
      <c r="G4" s="4">
        <f t="shared" si="0"/>
        <v>0</v>
      </c>
      <c r="H4" s="4" t="str">
        <f t="shared" si="1"/>
        <v>，2799094</v>
      </c>
      <c r="I4" s="4" t="str">
        <f>VLOOKUP(A4,HOP!A:U,21,0)</f>
        <v>直采</v>
      </c>
    </row>
    <row r="5" s="4" customFormat="1" spans="1:9">
      <c r="A5" s="5">
        <v>999222148697856</v>
      </c>
      <c r="B5" s="6">
        <v>44950</v>
      </c>
      <c r="C5" s="6">
        <v>44952</v>
      </c>
      <c r="D5" s="4">
        <v>125</v>
      </c>
      <c r="E5" s="4" t="str">
        <f>VLOOKUP(A5,HOP!A:L,12,0)</f>
        <v>125.00</v>
      </c>
      <c r="F5" s="4" t="str">
        <f>VLOOKUP(A5,HOP!A:C,3,0)</f>
        <v>2938146</v>
      </c>
      <c r="G5" s="4">
        <f t="shared" si="0"/>
        <v>0</v>
      </c>
      <c r="H5" s="4" t="str">
        <f t="shared" si="1"/>
        <v>，2938146</v>
      </c>
      <c r="I5" s="4" t="str">
        <f>VLOOKUP(A5,HOP!A:U,21,0)</f>
        <v>直采</v>
      </c>
    </row>
    <row r="6" s="4" customFormat="1" spans="1:9">
      <c r="A6" s="5">
        <v>999222158206045</v>
      </c>
      <c r="B6" s="6">
        <v>44947</v>
      </c>
      <c r="C6" s="6">
        <v>44952</v>
      </c>
      <c r="D6" s="4">
        <v>348</v>
      </c>
      <c r="E6" s="4" t="str">
        <f>VLOOKUP(A6,HOP!A:L,12,0)</f>
        <v>348.00</v>
      </c>
      <c r="F6" s="4" t="str">
        <f>VLOOKUP(A6,HOP!A:C,3,0)</f>
        <v>2940826</v>
      </c>
      <c r="G6" s="4">
        <f t="shared" si="0"/>
        <v>0</v>
      </c>
      <c r="H6" s="4" t="str">
        <f t="shared" si="1"/>
        <v>，2940826</v>
      </c>
      <c r="I6" s="4" t="str">
        <f>VLOOKUP(A6,HOP!A:U,21,0)</f>
        <v>直采</v>
      </c>
    </row>
    <row r="7" s="4" customFormat="1" spans="1:9">
      <c r="A7" s="5">
        <v>999222240193366</v>
      </c>
      <c r="B7" s="6">
        <v>44947</v>
      </c>
      <c r="C7" s="6">
        <v>44952</v>
      </c>
      <c r="D7" s="4">
        <v>2720</v>
      </c>
      <c r="E7" s="4" t="str">
        <f>VLOOKUP(A7,HOP!A:L,12,0)</f>
        <v>2720.00</v>
      </c>
      <c r="F7" s="4" t="str">
        <f>VLOOKUP(A7,HOP!A:C,3,0)</f>
        <v>2956184</v>
      </c>
      <c r="G7" s="4">
        <f t="shared" si="0"/>
        <v>0</v>
      </c>
      <c r="H7" s="4" t="str">
        <f t="shared" si="1"/>
        <v>，2956184</v>
      </c>
      <c r="I7" s="4" t="str">
        <f>VLOOKUP(A7,HOP!A:U,21,0)</f>
        <v>直连</v>
      </c>
    </row>
    <row r="8" s="4" customFormat="1" spans="1:9">
      <c r="A8" s="5">
        <v>999222251161719</v>
      </c>
      <c r="B8" s="6">
        <v>44949</v>
      </c>
      <c r="C8" s="6">
        <v>44952</v>
      </c>
      <c r="D8" s="4">
        <v>138</v>
      </c>
      <c r="E8" s="4" t="str">
        <f>VLOOKUP(A8,HOP!A:L,12,0)</f>
        <v>138.00</v>
      </c>
      <c r="F8" s="4" t="str">
        <f>VLOOKUP(A8,HOP!A:C,3,0)</f>
        <v>2958544</v>
      </c>
      <c r="G8" s="4">
        <f t="shared" si="0"/>
        <v>0</v>
      </c>
      <c r="H8" s="4" t="str">
        <f t="shared" si="1"/>
        <v>，2958544</v>
      </c>
      <c r="I8" s="4" t="str">
        <f>VLOOKUP(A8,HOP!A:U,21,0)</f>
        <v>直采</v>
      </c>
    </row>
    <row r="9" s="4" customFormat="1" spans="1:9">
      <c r="A9" s="5">
        <v>999222289309936</v>
      </c>
      <c r="B9" s="6">
        <v>44951</v>
      </c>
      <c r="C9" s="6">
        <v>44952</v>
      </c>
      <c r="D9" s="4">
        <v>55</v>
      </c>
      <c r="E9" s="4" t="str">
        <f>VLOOKUP(A9,HOP!A:L,12,0)</f>
        <v>55.00</v>
      </c>
      <c r="F9" s="4" t="str">
        <f>VLOOKUP(A9,HOP!A:C,3,0)</f>
        <v>2966871</v>
      </c>
      <c r="G9" s="4">
        <f t="shared" si="0"/>
        <v>0</v>
      </c>
      <c r="H9" s="4" t="str">
        <f t="shared" si="1"/>
        <v>，2966871</v>
      </c>
      <c r="I9" s="4" t="str">
        <f>VLOOKUP(A9,HOP!A:U,21,0)</f>
        <v>直采</v>
      </c>
    </row>
    <row r="11" spans="4:4">
      <c r="D11" s="4">
        <f>SUM(D2:D10)</f>
        <v>5534</v>
      </c>
    </row>
    <row r="15" spans="1:4">
      <c r="A15" s="4" t="s">
        <v>81</v>
      </c>
      <c r="C15" s="4">
        <v>1842</v>
      </c>
      <c r="D15" s="4">
        <v>14421.28</v>
      </c>
    </row>
    <row r="16" spans="1:4">
      <c r="A16" s="4" t="s">
        <v>82</v>
      </c>
      <c r="C16" s="4">
        <v>3692</v>
      </c>
      <c r="D16" s="4">
        <v>28905.18</v>
      </c>
    </row>
    <row r="17" spans="1:4">
      <c r="A17" s="4" t="s">
        <v>83</v>
      </c>
      <c r="C17" s="4">
        <f>SUM(C15:C16)</f>
        <v>5534</v>
      </c>
      <c r="D17" s="4">
        <f>SUM(D15:D16)</f>
        <v>43326.46</v>
      </c>
    </row>
    <row r="18" spans="1:1">
      <c r="A18" s="4" t="s">
        <v>84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85</v>
      </c>
      <c r="B1" s="2" t="s">
        <v>86</v>
      </c>
      <c r="C1" s="2" t="s">
        <v>87</v>
      </c>
      <c r="D1" s="2" t="s">
        <v>88</v>
      </c>
      <c r="E1" s="2" t="s">
        <v>13</v>
      </c>
      <c r="F1" s="2" t="s">
        <v>5</v>
      </c>
      <c r="G1" s="2" t="s">
        <v>6</v>
      </c>
      <c r="H1" s="2" t="s">
        <v>89</v>
      </c>
      <c r="I1" s="2" t="s">
        <v>90</v>
      </c>
      <c r="J1" s="2" t="s">
        <v>91</v>
      </c>
      <c r="K1" s="2" t="s">
        <v>92</v>
      </c>
      <c r="L1" s="2" t="s">
        <v>93</v>
      </c>
      <c r="M1" s="2" t="s">
        <v>94</v>
      </c>
      <c r="N1" s="2" t="s">
        <v>95</v>
      </c>
      <c r="O1" s="2" t="s">
        <v>96</v>
      </c>
      <c r="P1" s="2" t="s">
        <v>97</v>
      </c>
      <c r="Q1" s="2" t="s">
        <v>98</v>
      </c>
      <c r="R1" s="2" t="s">
        <v>99</v>
      </c>
      <c r="S1" s="2" t="s">
        <v>100</v>
      </c>
      <c r="T1" s="2" t="s">
        <v>101</v>
      </c>
      <c r="U1" s="2" t="s">
        <v>102</v>
      </c>
      <c r="V1" s="2" t="s">
        <v>103</v>
      </c>
    </row>
    <row r="2" s="1" customFormat="1" spans="1:22">
      <c r="A2" s="3">
        <v>999222289309936</v>
      </c>
      <c r="B2" s="1" t="s">
        <v>104</v>
      </c>
      <c r="C2" s="1" t="s">
        <v>105</v>
      </c>
      <c r="D2" s="1" t="s">
        <v>106</v>
      </c>
      <c r="E2" s="1" t="s">
        <v>107</v>
      </c>
      <c r="F2" s="1" t="s">
        <v>108</v>
      </c>
      <c r="G2" s="1" t="s">
        <v>109</v>
      </c>
      <c r="H2" s="1" t="s">
        <v>110</v>
      </c>
      <c r="I2" s="1" t="s">
        <v>111</v>
      </c>
      <c r="J2" s="1" t="s">
        <v>30</v>
      </c>
      <c r="K2" s="1" t="s">
        <v>112</v>
      </c>
      <c r="L2" s="1" t="s">
        <v>112</v>
      </c>
      <c r="M2" s="1" t="s">
        <v>113</v>
      </c>
      <c r="N2" s="1" t="s">
        <v>113</v>
      </c>
      <c r="O2" s="1" t="s">
        <v>114</v>
      </c>
      <c r="P2" s="1" t="s">
        <v>115</v>
      </c>
      <c r="Q2" s="1" t="s">
        <v>116</v>
      </c>
      <c r="R2" s="1" t="s">
        <v>117</v>
      </c>
      <c r="S2" s="1" t="s">
        <v>118</v>
      </c>
      <c r="T2" s="1" t="s">
        <v>119</v>
      </c>
      <c r="U2" s="1" t="s">
        <v>120</v>
      </c>
      <c r="V2" s="1" t="s">
        <v>121</v>
      </c>
    </row>
    <row r="3" s="1" customFormat="1" spans="1:22">
      <c r="A3" s="3">
        <v>999222251161719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  <c r="G3" s="1" t="s">
        <v>109</v>
      </c>
      <c r="H3" s="1" t="s">
        <v>110</v>
      </c>
      <c r="I3" s="1" t="s">
        <v>127</v>
      </c>
      <c r="J3" s="1" t="s">
        <v>30</v>
      </c>
      <c r="K3" s="1" t="s">
        <v>128</v>
      </c>
      <c r="L3" s="1" t="s">
        <v>128</v>
      </c>
      <c r="M3" s="1" t="s">
        <v>113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129</v>
      </c>
      <c r="S3" s="1" t="s">
        <v>118</v>
      </c>
      <c r="T3" s="1" t="s">
        <v>119</v>
      </c>
      <c r="U3" s="1" t="s">
        <v>120</v>
      </c>
      <c r="V3" s="1" t="s">
        <v>130</v>
      </c>
    </row>
    <row r="4" s="1" customFormat="1" spans="1:22">
      <c r="A4" s="3">
        <v>999222240193366</v>
      </c>
      <c r="B4" s="1" t="s">
        <v>131</v>
      </c>
      <c r="C4" s="1" t="s">
        <v>132</v>
      </c>
      <c r="D4" s="1" t="s">
        <v>133</v>
      </c>
      <c r="E4" s="1" t="s">
        <v>134</v>
      </c>
      <c r="F4" s="1" t="s">
        <v>135</v>
      </c>
      <c r="G4" s="1" t="s">
        <v>109</v>
      </c>
      <c r="H4" s="1" t="s">
        <v>110</v>
      </c>
      <c r="I4" s="1" t="s">
        <v>136</v>
      </c>
      <c r="J4" s="1" t="s">
        <v>30</v>
      </c>
      <c r="K4" s="1" t="s">
        <v>137</v>
      </c>
      <c r="L4" s="1" t="s">
        <v>137</v>
      </c>
      <c r="M4" s="1" t="s">
        <v>113</v>
      </c>
      <c r="N4" s="1" t="s">
        <v>113</v>
      </c>
      <c r="O4" s="1" t="s">
        <v>114</v>
      </c>
      <c r="P4" s="1" t="s">
        <v>115</v>
      </c>
      <c r="Q4" s="1" t="s">
        <v>116</v>
      </c>
      <c r="R4" s="1" t="s">
        <v>138</v>
      </c>
      <c r="S4" s="1" t="s">
        <v>118</v>
      </c>
      <c r="T4" s="1" t="s">
        <v>119</v>
      </c>
      <c r="U4" s="1" t="s">
        <v>139</v>
      </c>
      <c r="V4" s="1" t="s">
        <v>140</v>
      </c>
    </row>
    <row r="5" s="1" customFormat="1" spans="1:22">
      <c r="A5" s="3">
        <v>999222158206045</v>
      </c>
      <c r="B5" s="1" t="s">
        <v>141</v>
      </c>
      <c r="C5" s="1" t="s">
        <v>142</v>
      </c>
      <c r="D5" s="1" t="s">
        <v>143</v>
      </c>
      <c r="E5" s="1" t="s">
        <v>144</v>
      </c>
      <c r="F5" s="1" t="s">
        <v>135</v>
      </c>
      <c r="G5" s="1" t="s">
        <v>109</v>
      </c>
      <c r="H5" s="1" t="s">
        <v>110</v>
      </c>
      <c r="I5" s="1" t="s">
        <v>145</v>
      </c>
      <c r="J5" s="1" t="s">
        <v>30</v>
      </c>
      <c r="K5" s="1" t="s">
        <v>146</v>
      </c>
      <c r="L5" s="1" t="s">
        <v>146</v>
      </c>
      <c r="M5" s="1" t="s">
        <v>113</v>
      </c>
      <c r="N5" s="1" t="s">
        <v>113</v>
      </c>
      <c r="O5" s="1" t="s">
        <v>114</v>
      </c>
      <c r="P5" s="1" t="s">
        <v>115</v>
      </c>
      <c r="Q5" s="1" t="s">
        <v>116</v>
      </c>
      <c r="R5" s="1" t="s">
        <v>147</v>
      </c>
      <c r="S5" s="1" t="s">
        <v>118</v>
      </c>
      <c r="T5" s="1" t="s">
        <v>119</v>
      </c>
      <c r="U5" s="1" t="s">
        <v>120</v>
      </c>
      <c r="V5" s="1" t="s">
        <v>121</v>
      </c>
    </row>
    <row r="6" s="1" customFormat="1" spans="1:22">
      <c r="A6" s="3">
        <v>999222148697856</v>
      </c>
      <c r="B6" s="1" t="s">
        <v>141</v>
      </c>
      <c r="C6" s="1" t="s">
        <v>148</v>
      </c>
      <c r="D6" s="1" t="s">
        <v>149</v>
      </c>
      <c r="E6" s="1" t="s">
        <v>150</v>
      </c>
      <c r="F6" s="1" t="s">
        <v>151</v>
      </c>
      <c r="G6" s="1" t="s">
        <v>109</v>
      </c>
      <c r="H6" s="1" t="s">
        <v>110</v>
      </c>
      <c r="I6" s="1" t="s">
        <v>152</v>
      </c>
      <c r="J6" s="1" t="s">
        <v>30</v>
      </c>
      <c r="K6" s="1" t="s">
        <v>153</v>
      </c>
      <c r="L6" s="1" t="s">
        <v>153</v>
      </c>
      <c r="M6" s="1" t="s">
        <v>113</v>
      </c>
      <c r="N6" s="1" t="s">
        <v>113</v>
      </c>
      <c r="O6" s="1" t="s">
        <v>114</v>
      </c>
      <c r="P6" s="1" t="s">
        <v>115</v>
      </c>
      <c r="Q6" s="1" t="s">
        <v>116</v>
      </c>
      <c r="R6" s="1" t="s">
        <v>154</v>
      </c>
      <c r="S6" s="1" t="s">
        <v>118</v>
      </c>
      <c r="T6" s="1" t="s">
        <v>119</v>
      </c>
      <c r="U6" s="1" t="s">
        <v>120</v>
      </c>
      <c r="V6" s="1" t="s">
        <v>121</v>
      </c>
    </row>
    <row r="7" s="1" customFormat="1" spans="1:22">
      <c r="A7" s="3">
        <v>21797465379</v>
      </c>
      <c r="B7" s="1" t="s">
        <v>155</v>
      </c>
      <c r="C7" s="1" t="s">
        <v>156</v>
      </c>
      <c r="D7" s="1" t="s">
        <v>157</v>
      </c>
      <c r="E7" s="1" t="s">
        <v>158</v>
      </c>
      <c r="F7" s="1" t="s">
        <v>135</v>
      </c>
      <c r="G7" s="1" t="s">
        <v>109</v>
      </c>
      <c r="H7" s="1" t="s">
        <v>110</v>
      </c>
      <c r="I7" s="1" t="s">
        <v>159</v>
      </c>
      <c r="J7" s="1" t="s">
        <v>30</v>
      </c>
      <c r="K7" s="1" t="s">
        <v>160</v>
      </c>
      <c r="L7" s="1" t="s">
        <v>160</v>
      </c>
      <c r="M7" s="1" t="s">
        <v>113</v>
      </c>
      <c r="N7" s="1" t="s">
        <v>113</v>
      </c>
      <c r="O7" s="1" t="s">
        <v>114</v>
      </c>
      <c r="P7" s="1" t="s">
        <v>115</v>
      </c>
      <c r="Q7" s="1" t="s">
        <v>116</v>
      </c>
      <c r="R7" s="1" t="s">
        <v>161</v>
      </c>
      <c r="S7" s="1" t="s">
        <v>118</v>
      </c>
      <c r="T7" s="1" t="s">
        <v>119</v>
      </c>
      <c r="U7" s="1" t="s">
        <v>120</v>
      </c>
      <c r="V7" s="1" t="s">
        <v>130</v>
      </c>
    </row>
    <row r="8" s="1" customFormat="1" spans="1:22">
      <c r="A8" s="3">
        <v>21696983843</v>
      </c>
      <c r="B8" s="1" t="s">
        <v>162</v>
      </c>
      <c r="C8" s="1" t="s">
        <v>163</v>
      </c>
      <c r="D8" s="1" t="s">
        <v>164</v>
      </c>
      <c r="E8" s="1" t="s">
        <v>165</v>
      </c>
      <c r="F8" s="1" t="s">
        <v>166</v>
      </c>
      <c r="G8" s="1" t="s">
        <v>109</v>
      </c>
      <c r="H8" s="1" t="s">
        <v>110</v>
      </c>
      <c r="I8" s="1" t="s">
        <v>167</v>
      </c>
      <c r="J8" s="1" t="s">
        <v>30</v>
      </c>
      <c r="K8" s="1" t="s">
        <v>168</v>
      </c>
      <c r="L8" s="1" t="s">
        <v>168</v>
      </c>
      <c r="M8" s="1" t="s">
        <v>113</v>
      </c>
      <c r="N8" s="1" t="s">
        <v>113</v>
      </c>
      <c r="O8" s="1" t="s">
        <v>114</v>
      </c>
      <c r="P8" s="1" t="s">
        <v>115</v>
      </c>
      <c r="Q8" s="1" t="s">
        <v>116</v>
      </c>
      <c r="R8" s="1" t="s">
        <v>169</v>
      </c>
      <c r="S8" s="1" t="s">
        <v>118</v>
      </c>
      <c r="T8" s="1" t="s">
        <v>119</v>
      </c>
      <c r="U8" s="1" t="s">
        <v>139</v>
      </c>
      <c r="V8" s="1" t="s">
        <v>170</v>
      </c>
    </row>
    <row r="9" s="1" customFormat="1" spans="1:22">
      <c r="A9" s="3">
        <v>21186026808</v>
      </c>
      <c r="B9" s="1" t="s">
        <v>171</v>
      </c>
      <c r="C9" s="1" t="s">
        <v>172</v>
      </c>
      <c r="D9" s="1" t="s">
        <v>173</v>
      </c>
      <c r="E9" s="1" t="s">
        <v>174</v>
      </c>
      <c r="F9" s="1" t="s">
        <v>126</v>
      </c>
      <c r="G9" s="1" t="s">
        <v>109</v>
      </c>
      <c r="H9" s="1" t="s">
        <v>110</v>
      </c>
      <c r="I9" s="1" t="s">
        <v>175</v>
      </c>
      <c r="J9" s="1" t="s">
        <v>30</v>
      </c>
      <c r="K9" s="1" t="s">
        <v>176</v>
      </c>
      <c r="L9" s="1" t="s">
        <v>176</v>
      </c>
      <c r="M9" s="1" t="s">
        <v>113</v>
      </c>
      <c r="N9" s="1" t="s">
        <v>113</v>
      </c>
      <c r="O9" s="1" t="s">
        <v>114</v>
      </c>
      <c r="P9" s="1" t="s">
        <v>115</v>
      </c>
      <c r="Q9" s="1" t="s">
        <v>116</v>
      </c>
      <c r="R9" s="1" t="s">
        <v>177</v>
      </c>
      <c r="S9" s="1" t="s">
        <v>118</v>
      </c>
      <c r="T9" s="1" t="s">
        <v>119</v>
      </c>
      <c r="U9" s="1" t="s">
        <v>120</v>
      </c>
      <c r="V9" s="1" t="s">
        <v>121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2023-01-29T01:52:17Z</dcterms:created>
  <dcterms:modified xsi:type="dcterms:W3CDTF">2023-01-29T02:09:17Z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14FEE65690E0472EB4918C2545D50893</vt:lpwstr>
  </property>
  <property fmtid="{D5CDD505-2E9C-101B-9397-08002B2CF9AE}" pid="3" name="KSOProductBuildVer">
    <vt:lpwstr>2052-11.1.0.13703</vt:lpwstr>
  </property>
</Properties>
</file>