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对账!$A$1:$I$35</definedName>
  </definedNames>
  <calcPr calcId="144525"/>
</workbook>
</file>

<file path=xl/sharedStrings.xml><?xml version="1.0" encoding="utf-8"?>
<sst xmlns="http://schemas.openxmlformats.org/spreadsheetml/2006/main" count="1824" uniqueCount="491">
  <si>
    <t>去哪儿网酒店预付对账单</t>
  </si>
  <si>
    <t>供应商名称：</t>
  </si>
  <si>
    <t>港丰国际</t>
  </si>
  <si>
    <t>结算周期：</t>
  </si>
  <si>
    <t>2023-01-16至2023-01-22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</si>
  <si>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</si>
  <si>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</si>
  <si>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</si>
  <si>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</si>
  <si>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</si>
  <si>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</si>
  <si>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</si>
  <si>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</si>
  <si>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</si>
  <si>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</si>
  <si>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</si>
  <si>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</si>
  <si>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</si>
  <si>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</si>
  <si>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</si>
  <si>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¥177,915.00</t>
  </si>
  <si>
    <t>¥114,612.00</t>
  </si>
  <si>
    <t>¥6,578.00</t>
  </si>
  <si>
    <t>¥56,725.00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</si>
  <si>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</si>
  <si>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</si>
  <si>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</si>
  <si>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</si>
  <si>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</si>
  <si>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</si>
  <si>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</si>
  <si>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</si>
  <si>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</si>
  <si>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</si>
  <si>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</si>
  <si>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</si>
  <si>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</si>
  <si>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</si>
  <si>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</si>
  <si>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</si>
  <si>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</si>
  <si>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</si>
  <si>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</si>
  <si>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</si>
  <si>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</si>
  <si>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</si>
  <si>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</si>
  <si>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</si>
  <si>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</si>
  <si>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</si>
  <si>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</si>
  <si>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</si>
  <si>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</si>
  <si>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</si>
  <si>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</si>
  <si>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</si>
  <si>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</si>
  <si>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</si>
  <si>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</si>
  <si>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</si>
  <si>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</si>
  <si>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</si>
  <si>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</si>
  <si>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</si>
  <si>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</si>
  <si>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</si>
  <si>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</si>
  <si>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</si>
  <si>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</si>
  <si>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</si>
  <si>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703230032893</t>
  </si>
  <si>
    <t>2915405</t>
  </si>
  <si>
    <t>酒店预付</t>
  </si>
  <si>
    <t>否</t>
  </si>
  <si>
    <t>普通</t>
  </si>
  <si>
    <t>158571989</t>
  </si>
  <si>
    <t>苏梅岛查汶瑞景海滩度假村</t>
  </si>
  <si>
    <t>1619975</t>
  </si>
  <si>
    <t>GAO/JINGFENG</t>
  </si>
  <si>
    <t>2023-01-02</t>
  </si>
  <si>
    <t>2023-01-13</t>
  </si>
  <si>
    <t>2023-01-16</t>
  </si>
  <si>
    <t>¥3,483.00</t>
  </si>
  <si>
    <t>¥330.00</t>
  </si>
  <si>
    <t>¥3,153.00</t>
  </si>
  <si>
    <t>Deluxe regency</t>
  </si>
  <si>
    <t>WEBSITE</t>
  </si>
  <si>
    <t>703238108580</t>
  </si>
  <si>
    <t>2936111</t>
  </si>
  <si>
    <t>158560457</t>
  </si>
  <si>
    <t>普吉岛城市海港度假酒店 (SHA Extra Plus)</t>
  </si>
  <si>
    <t>LIU/HUIMING|ZHANG/XUE|LI/SHUHE</t>
  </si>
  <si>
    <t>2023-01-10</t>
  </si>
  <si>
    <t>2023-01-15</t>
  </si>
  <si>
    <t>¥564.00</t>
  </si>
  <si>
    <t>¥58.00</t>
  </si>
  <si>
    <t>¥506.00</t>
  </si>
  <si>
    <t>Deluxe Room</t>
  </si>
  <si>
    <t>703239332355</t>
  </si>
  <si>
    <t>2939903</t>
  </si>
  <si>
    <t>186282905</t>
  </si>
  <si>
    <t>曼谷素坤逸馨乐庭16酒店</t>
  </si>
  <si>
    <t>LI/JUAN|ZHANG/LIYI</t>
  </si>
  <si>
    <t>2023-01-11</t>
  </si>
  <si>
    <t>¥1,089.00</t>
  </si>
  <si>
    <t>¥103.00</t>
  </si>
  <si>
    <t>¥986.00</t>
  </si>
  <si>
    <t>Executive 1 Queen Bed Studio with Kitchen</t>
  </si>
  <si>
    <t>703244469857</t>
  </si>
  <si>
    <t>2953921</t>
  </si>
  <si>
    <t>158578553</t>
  </si>
  <si>
    <t>阿玛塔拉康体度假村(政府卫生认证)</t>
  </si>
  <si>
    <t>MARGOLIS/MICHAEL|CAI/XU</t>
  </si>
  <si>
    <t>2023-01-22</t>
  </si>
  <si>
    <t>2023-01-25</t>
  </si>
  <si>
    <t>¥18,402.00</t>
  </si>
  <si>
    <t>2023-01-16 17:32:57</t>
  </si>
  <si>
    <t>Bay View Pool Villa</t>
  </si>
  <si>
    <t>703239283324</t>
  </si>
  <si>
    <t>2940023</t>
  </si>
  <si>
    <t>158571653</t>
  </si>
  <si>
    <t>芭堤雅阿瓦尼度假酒店 (政府卫生认证)</t>
  </si>
  <si>
    <t>LYU/FANGXU|MENG/QINGQING</t>
  </si>
  <si>
    <t>2023-02-04</t>
  </si>
  <si>
    <t>2023-02-06</t>
  </si>
  <si>
    <t>¥1,642.00</t>
  </si>
  <si>
    <t>2023-01-16 22:40:12</t>
  </si>
  <si>
    <t>Avani Garden Plus Room</t>
  </si>
  <si>
    <t>703240963390</t>
  </si>
  <si>
    <t>2940957</t>
  </si>
  <si>
    <t>158580965</t>
  </si>
  <si>
    <t>吉隆坡JW万豪酒店</t>
  </si>
  <si>
    <t>XIAO/MENGFEI|XIAO/ANJIE</t>
  </si>
  <si>
    <t>2023-01-12</t>
  </si>
  <si>
    <t>2023-01-14</t>
  </si>
  <si>
    <t>2023-01-17</t>
  </si>
  <si>
    <t>¥3,294.00</t>
  </si>
  <si>
    <t>¥351.00</t>
  </si>
  <si>
    <t>¥2,943.00</t>
  </si>
  <si>
    <t>Deluxe twin room</t>
  </si>
  <si>
    <t>703240982352</t>
  </si>
  <si>
    <t>2940960</t>
  </si>
  <si>
    <t>SHI/LUJIA|XIAO/ANAN</t>
  </si>
  <si>
    <t>703242884611</t>
  </si>
  <si>
    <t>2948617</t>
  </si>
  <si>
    <t>WANG/QIHE|WANG/JIAWEN</t>
  </si>
  <si>
    <t>¥4,948.00</t>
  </si>
  <si>
    <t>¥528.00</t>
  </si>
  <si>
    <t>¥4,420.00</t>
  </si>
  <si>
    <t>Deluxe King Room</t>
  </si>
  <si>
    <t>703244835837</t>
  </si>
  <si>
    <t>2954089</t>
  </si>
  <si>
    <t>238588178</t>
  </si>
  <si>
    <t>香港海洋公园万豪酒店</t>
  </si>
  <si>
    <t>LI/FEI|MIU/SYLVIA</t>
  </si>
  <si>
    <t>¥1,228.00</t>
  </si>
  <si>
    <t>¥112.00</t>
  </si>
  <si>
    <t>¥1,116.00</t>
  </si>
  <si>
    <t>2 Double Beds room-Non Smoking</t>
  </si>
  <si>
    <t>703245200887</t>
  </si>
  <si>
    <t>2956167</t>
  </si>
  <si>
    <t>158589425</t>
  </si>
  <si>
    <t>清迈四季度假酒店</t>
  </si>
  <si>
    <t>LIN/YUER|LV/XIAOWEI</t>
  </si>
  <si>
    <t>2023-01-18</t>
  </si>
  <si>
    <t>2023-01-21</t>
  </si>
  <si>
    <t>¥19,809.00</t>
  </si>
  <si>
    <t>2023-01-17 09:57:17</t>
  </si>
  <si>
    <t>Upper Garden Pavilion</t>
  </si>
  <si>
    <t>703245230309</t>
  </si>
  <si>
    <t>2956316</t>
  </si>
  <si>
    <t>158569121</t>
  </si>
  <si>
    <t>芭堤雅皇家克里夫海滩酒店 (政府卫生认证)</t>
  </si>
  <si>
    <t>Song/GuiDong|Fan/Zijun</t>
  </si>
  <si>
    <t>2023-02-26</t>
  </si>
  <si>
    <t>2023-03-01</t>
  </si>
  <si>
    <t>¥6,234.00</t>
  </si>
  <si>
    <t>2023-01-17 11:06:37</t>
  </si>
  <si>
    <t>Mini Suite Plus Sea View</t>
  </si>
  <si>
    <t>703245104761</t>
  </si>
  <si>
    <t>2957107</t>
  </si>
  <si>
    <t>158576933</t>
  </si>
  <si>
    <t>普吉岛西瑞湾威斯汀水疗度假酒店(政府卫生认证)</t>
  </si>
  <si>
    <t>ZHOU/YU|WANG/WENGUAN</t>
  </si>
  <si>
    <t>2023-01-27</t>
  </si>
  <si>
    <t>2023-01-29</t>
  </si>
  <si>
    <t>¥5,188.00</t>
  </si>
  <si>
    <t>2023-01-17 15:54:26</t>
  </si>
  <si>
    <t>Deluxe Two Double Room with Sea View And Pool Access</t>
  </si>
  <si>
    <t>703245274749</t>
  </si>
  <si>
    <t>2957246</t>
  </si>
  <si>
    <t>LI/ZHOUMIN|WANG/CHUANG</t>
  </si>
  <si>
    <t>2023-01-24</t>
  </si>
  <si>
    <t>2023-01-26</t>
  </si>
  <si>
    <t>¥2,606.00</t>
  </si>
  <si>
    <t>2023-01-17 19:25:25</t>
  </si>
  <si>
    <t>Deluxe Seaview Pool Access King Room</t>
  </si>
  <si>
    <t>703245397490</t>
  </si>
  <si>
    <t>2955761</t>
  </si>
  <si>
    <t>158549246</t>
  </si>
  <si>
    <t>清迈安纳塔拉度假酒店</t>
  </si>
  <si>
    <t>LI/LUER</t>
  </si>
  <si>
    <t>2023-01-31</t>
  </si>
  <si>
    <t>2023-02-03</t>
  </si>
  <si>
    <t>¥7,911.00</t>
  </si>
  <si>
    <t>2023-01-18 00:10:41</t>
  </si>
  <si>
    <t>Deluxe Garden View Room</t>
  </si>
  <si>
    <t>703234765673</t>
  </si>
  <si>
    <t>2925084</t>
  </si>
  <si>
    <t>158567540</t>
  </si>
  <si>
    <t>萨瓦蒂芭东渡假村酒店 (SHA Extra Plus)</t>
  </si>
  <si>
    <t>TIAN/JIAMIN|PU/JUNHONG</t>
  </si>
  <si>
    <t>2023-01-06</t>
  </si>
  <si>
    <t>¥1,808.00</t>
  </si>
  <si>
    <t>¥172.00</t>
  </si>
  <si>
    <t>¥1,636.00</t>
  </si>
  <si>
    <t>Deluxe Pool View</t>
  </si>
  <si>
    <t>703244444735</t>
  </si>
  <si>
    <t>2954491</t>
  </si>
  <si>
    <t>221911412</t>
  </si>
  <si>
    <t>澳门雅辰酒店</t>
  </si>
  <si>
    <t>OU/FAQIANG</t>
  </si>
  <si>
    <t>¥1,432.00</t>
  </si>
  <si>
    <t>¥159.00</t>
  </si>
  <si>
    <t>¥1,273.00</t>
  </si>
  <si>
    <t>Grand Twin Room</t>
  </si>
  <si>
    <t>703246173321</t>
  </si>
  <si>
    <t>2959333</t>
  </si>
  <si>
    <t>158545550</t>
  </si>
  <si>
    <t>卡塔岩石酒店 (政府卫生认证)</t>
  </si>
  <si>
    <t>YANG/YECHENG</t>
  </si>
  <si>
    <t>2023-02-12</t>
  </si>
  <si>
    <t>2023-02-15</t>
  </si>
  <si>
    <t>¥23,058.00</t>
  </si>
  <si>
    <t>2023-01-18 13:32:52</t>
  </si>
  <si>
    <t>1 bedroom ocean pool loft</t>
  </si>
  <si>
    <t>703246833438</t>
  </si>
  <si>
    <t>2959701</t>
  </si>
  <si>
    <t>CAO/QIANG</t>
  </si>
  <si>
    <t>2023-01-19</t>
  </si>
  <si>
    <t>¥1,098.00</t>
  </si>
  <si>
    <t>¥117.00</t>
  </si>
  <si>
    <t>¥981.00</t>
  </si>
  <si>
    <t>703219198297</t>
  </si>
  <si>
    <t>2892697</t>
  </si>
  <si>
    <t>187118771</t>
  </si>
  <si>
    <t>优本纳沙通</t>
  </si>
  <si>
    <t>LANG/ZIXUAN|SHEN/ZE</t>
  </si>
  <si>
    <t>2022-12-22</t>
  </si>
  <si>
    <t>2023-01-20</t>
  </si>
  <si>
    <t>¥1,008.00</t>
  </si>
  <si>
    <t>¥96.00</t>
  </si>
  <si>
    <t>¥912.00</t>
  </si>
  <si>
    <t>Deluxe One-Bedroom Room</t>
  </si>
  <si>
    <t>703243738495</t>
  </si>
  <si>
    <t>2950569</t>
  </si>
  <si>
    <t>LUO/XUEYING</t>
  </si>
  <si>
    <t>¥3,447.00</t>
  </si>
  <si>
    <t>¥369.00</t>
  </si>
  <si>
    <t>¥3,078.00</t>
  </si>
  <si>
    <t>Superior Room, 1 King Bed</t>
  </si>
  <si>
    <t>703243859854</t>
  </si>
  <si>
    <t>2950518</t>
  </si>
  <si>
    <t>MAI/QIAOHUA</t>
  </si>
  <si>
    <t>¥3,621.00</t>
  </si>
  <si>
    <t>¥388.00</t>
  </si>
  <si>
    <t>¥3,233.00</t>
  </si>
  <si>
    <t>Deluxe King Room with Sea View</t>
  </si>
  <si>
    <t>703243374168</t>
  </si>
  <si>
    <t>2950511</t>
  </si>
  <si>
    <t>FENG/HANZHONG|FENG/JIAJIAN|FENG/JIAKANG</t>
  </si>
  <si>
    <t>¥7,242.00</t>
  </si>
  <si>
    <t>¥776.00</t>
  </si>
  <si>
    <t>¥6,466.00</t>
  </si>
  <si>
    <t>Deluxe Two Double Room with Sea View</t>
  </si>
  <si>
    <t>703243944263</t>
  </si>
  <si>
    <t>2950498</t>
  </si>
  <si>
    <t>FENG/HANZHONG</t>
  </si>
  <si>
    <t>703243639957</t>
  </si>
  <si>
    <t>2950564</t>
  </si>
  <si>
    <t>CHEN/YONGLIU|LIN/XIUMING</t>
  </si>
  <si>
    <t>¥3,933.00</t>
  </si>
  <si>
    <t>¥423.00</t>
  </si>
  <si>
    <t>¥3,510.00</t>
  </si>
  <si>
    <t>Deluxe Seaview Pool Access</t>
  </si>
  <si>
    <t>703247973775</t>
  </si>
  <si>
    <t>2963563</t>
  </si>
  <si>
    <t>158560466</t>
  </si>
  <si>
    <t>苏梅岛六善酒店</t>
  </si>
  <si>
    <t>GAO/YU|YANG/YULAN</t>
  </si>
  <si>
    <t>¥13,308.00</t>
  </si>
  <si>
    <t>2023-01-20 13:00:02</t>
  </si>
  <si>
    <t>Ocean View Pool Villa</t>
  </si>
  <si>
    <t>703240979750</t>
  </si>
  <si>
    <t>2941964</t>
  </si>
  <si>
    <t>175821611</t>
  </si>
  <si>
    <t>威斯汀纽约时代广场酒店</t>
  </si>
  <si>
    <t>Bendong/Chen</t>
  </si>
  <si>
    <t>¥2,784.00</t>
  </si>
  <si>
    <t>¥289.00</t>
  </si>
  <si>
    <t>¥2,495.00</t>
  </si>
  <si>
    <t>Traditional Room, 1 King Bed, Non Smoking</t>
  </si>
  <si>
    <t>703247397182</t>
  </si>
  <si>
    <t>2962958</t>
  </si>
  <si>
    <t>158585735</t>
  </si>
  <si>
    <t>圣地亚哥佐拉万豪酒店</t>
  </si>
  <si>
    <t>WU/KUANFEI</t>
  </si>
  <si>
    <t>¥1,921.00</t>
  </si>
  <si>
    <t>¥206.00</t>
  </si>
  <si>
    <t>¥1,715.00</t>
  </si>
  <si>
    <t>Deluxe Room, Non Smoking, Balcony</t>
  </si>
  <si>
    <t>703247961338</t>
  </si>
  <si>
    <t>2963157</t>
  </si>
  <si>
    <t>180481418</t>
  </si>
  <si>
    <t>曼谷萨通JC凯文酒店</t>
  </si>
  <si>
    <t>SHI/WEN</t>
  </si>
  <si>
    <t>¥1,038.00</t>
  </si>
  <si>
    <t>¥926.00</t>
  </si>
  <si>
    <t>one bedroom suite</t>
  </si>
  <si>
    <t>703249184313</t>
  </si>
  <si>
    <t>2967134</t>
  </si>
  <si>
    <t>221923103</t>
  </si>
  <si>
    <t>香港海景嘉福洲际酒店</t>
  </si>
  <si>
    <t>LI/LANYING|ZHU/BEIBEI|ZHU/YUANZHENG|ZHU/XIJUN</t>
  </si>
  <si>
    <t>2023-01-23</t>
  </si>
  <si>
    <t>¥6,812.00</t>
  </si>
  <si>
    <t>2023-01-21 08:48:21</t>
  </si>
  <si>
    <t>Classic Room, 1 King Bed, Non Smoking, City View</t>
  </si>
  <si>
    <t>703249926184</t>
  </si>
  <si>
    <t>2967153</t>
  </si>
  <si>
    <t>CHEN/YENING</t>
  </si>
  <si>
    <t>2023-02-07</t>
  </si>
  <si>
    <t>2023-02-09</t>
  </si>
  <si>
    <t>¥6,872.00</t>
  </si>
  <si>
    <t>2023-01-21 13:00:03</t>
  </si>
  <si>
    <t>Two Bedrooms Sala Pool Villa Seaview</t>
  </si>
  <si>
    <t>703233514241</t>
  </si>
  <si>
    <t>2923280</t>
  </si>
  <si>
    <t>卡塔岩石酒店 (SHA Plus+)</t>
  </si>
  <si>
    <t>TANG/TAO</t>
  </si>
  <si>
    <t>2023-01-05</t>
  </si>
  <si>
    <t>¥6,864.00</t>
  </si>
  <si>
    <t>¥652.00</t>
  </si>
  <si>
    <t>¥6,212.00</t>
  </si>
  <si>
    <t>1 bedroom sky pool villa</t>
  </si>
  <si>
    <t>703246267783</t>
  </si>
  <si>
    <t>2958611</t>
  </si>
  <si>
    <t>HU/YUJUAN</t>
  </si>
  <si>
    <t>¥3,924.00</t>
  </si>
  <si>
    <t>¥420.00</t>
  </si>
  <si>
    <t>¥3,504.00</t>
  </si>
  <si>
    <t>703248488242</t>
  </si>
  <si>
    <t>2965249</t>
  </si>
  <si>
    <t>158584787</t>
  </si>
  <si>
    <t>曼谷湄南河畔华美达广场酒店(政府卫生认证)</t>
  </si>
  <si>
    <t>DAI/GUOQIANG</t>
  </si>
  <si>
    <t>¥1,662.00</t>
  </si>
  <si>
    <t>¥178.00</t>
  </si>
  <si>
    <t>¥1,484.00</t>
  </si>
  <si>
    <t>Plaza Suite King Bed with River View</t>
  </si>
  <si>
    <t>703250527049</t>
  </si>
  <si>
    <t>2969528</t>
  </si>
  <si>
    <t>KANG/HONGYU</t>
  </si>
  <si>
    <t>2023-01-28</t>
  </si>
  <si>
    <t>¥2,770.00</t>
  </si>
  <si>
    <t>2023-01-22 10:27:20</t>
  </si>
  <si>
    <t>Deluxe Twin Room with River View</t>
  </si>
  <si>
    <t>合计</t>
  </si>
  <si>
    <t/>
  </si>
  <si>
    <t>¥63,303.00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</si>
  <si>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</si>
  <si>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</si>
  <si>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</si>
  <si>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</si>
  <si>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</si>
  <si>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</si>
  <si>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</si>
  <si>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</si>
  <si>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</si>
  <si>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A230130143850481</t>
  </si>
  <si>
    <t>A230130143920481</t>
  </si>
  <si>
    <r>
      <t>总计</t>
    </r>
    <r>
      <rPr>
        <sz val="10"/>
        <rFont val="Arial"/>
        <charset val="134"/>
      </rPr>
      <t>:56725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</si>
  <si>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</si>
  <si>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</si>
  <si>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</si>
  <si>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</si>
  <si>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</si>
  <si>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</si>
  <si>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</si>
  <si>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</si>
  <si>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</si>
  <si>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</si>
  <si>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</si>
  <si>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</si>
  <si>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</si>
  <si>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</si>
  <si>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</si>
  <si>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</si>
  <si>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</si>
  <si>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</si>
  <si>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曼谷华美达广场湄南河畔酒店</t>
  </si>
  <si>
    <t>DAI GUOQIANG</t>
  </si>
  <si>
    <t>退房日周结</t>
  </si>
  <si>
    <t>1484.00</t>
  </si>
  <si>
    <t>RMB</t>
  </si>
  <si>
    <t>0</t>
  </si>
  <si>
    <t>0.00</t>
  </si>
  <si>
    <t>去哪儿直连（港丰）</t>
  </si>
  <si>
    <t>31</t>
  </si>
  <si>
    <t>2023-01-20 15:03:38</t>
  </si>
  <si>
    <t>汇智国际旅游发展有限公司</t>
  </si>
  <si>
    <t>直采</t>
  </si>
  <si>
    <t>泰国</t>
  </si>
  <si>
    <t>SHI WEN</t>
  </si>
  <si>
    <t>926.00</t>
  </si>
  <si>
    <t>2023-01-19 16:58:04</t>
  </si>
  <si>
    <t>WU KUANFEI</t>
  </si>
  <si>
    <t>1715.00</t>
  </si>
  <si>
    <t>2023-01-19 15:25:17</t>
  </si>
  <si>
    <t>直连</t>
  </si>
  <si>
    <t>美国</t>
  </si>
  <si>
    <t>CAO QIANG</t>
  </si>
  <si>
    <t>981.00</t>
  </si>
  <si>
    <t>2023-01-18 14:31:44</t>
  </si>
  <si>
    <t>马来西亚</t>
  </si>
  <si>
    <t>威斯汀普吉岛西瑞湾度假村及水疗中心</t>
  </si>
  <si>
    <t>HU YUJUAN</t>
  </si>
  <si>
    <t>3504.00</t>
  </si>
  <si>
    <t>2023-01-18 11:48:35</t>
  </si>
  <si>
    <t>澳门雅辰酒店 (前金丽华酒店)</t>
  </si>
  <si>
    <t>OU FAQIANG</t>
  </si>
  <si>
    <t>1273.00</t>
  </si>
  <si>
    <t>2023-01-16 17:43:12</t>
  </si>
  <si>
    <t>中国</t>
  </si>
  <si>
    <t>LI FEI,MIU SYLVIA</t>
  </si>
  <si>
    <t>1116.00</t>
  </si>
  <si>
    <t>2023-01-16 15:12:09</t>
  </si>
  <si>
    <t>LUO XUEYING</t>
  </si>
  <si>
    <t>3078.00</t>
  </si>
  <si>
    <t>2023-01-15 11:43:13</t>
  </si>
  <si>
    <t>CHEN YONGLIU,LIN XIUMING</t>
  </si>
  <si>
    <t>3510.00</t>
  </si>
  <si>
    <t>2023-01-15 11:34:29</t>
  </si>
  <si>
    <t>MAI QIAOHUA</t>
  </si>
  <si>
    <t>3233.01</t>
  </si>
  <si>
    <t>2023-01-15 11:26:51</t>
  </si>
  <si>
    <t>FENG HANZHONG,FENG JIAJIAN,FENG JIAKANG</t>
  </si>
  <si>
    <t>6466.02</t>
  </si>
  <si>
    <t>2023-01-15 11:22:03</t>
  </si>
  <si>
    <t>FENG HANZHONG</t>
  </si>
  <si>
    <t>2023-01-15 11:01:25</t>
  </si>
  <si>
    <t>WANG QIHE,WANG JIAWEN</t>
  </si>
  <si>
    <t>4420.00</t>
  </si>
  <si>
    <t>2023-01-14 16:46:25</t>
  </si>
  <si>
    <t>Bendong Chen</t>
  </si>
  <si>
    <t>2495.00</t>
  </si>
  <si>
    <t>2023-01-12 12:21:11</t>
  </si>
  <si>
    <t>SHI LUJIA,XIAO ANAN</t>
  </si>
  <si>
    <t>2943.00</t>
  </si>
  <si>
    <t>2023-01-12 19:31:46</t>
  </si>
  <si>
    <t>XIAO MENGFEI,XIAO ANJIE</t>
  </si>
  <si>
    <t>2023-01-12 19:28:16</t>
  </si>
  <si>
    <t>LI JUAN,ZHANG LIYI</t>
  </si>
  <si>
    <t>986.01</t>
  </si>
  <si>
    <t>2023-01-11 18:09:41</t>
  </si>
  <si>
    <t>LIU HUIMING,ZHANG XUE,LI SHUHE</t>
  </si>
  <si>
    <t>506.00</t>
  </si>
  <si>
    <t>2023-01-10 15:57:25</t>
  </si>
  <si>
    <t>萨瓦蒂芭东渡假村酒店 (政府卫生认证)</t>
  </si>
  <si>
    <t>TIAN JIAMIN,PU JUNHONG</t>
  </si>
  <si>
    <t>1636.00</t>
  </si>
  <si>
    <t>2023-01-12 16:18:48</t>
  </si>
  <si>
    <t>普吉岛卡塔磐石度假村</t>
  </si>
  <si>
    <t>TANG TAO</t>
  </si>
  <si>
    <t>6212.00</t>
  </si>
  <si>
    <t>2023-01-05 18:53:33</t>
  </si>
  <si>
    <t>GAO JINGFENG</t>
  </si>
  <si>
    <t>3153.00</t>
  </si>
  <si>
    <t>2023-01-02 11:44:50</t>
  </si>
  <si>
    <t>703224032223</t>
  </si>
  <si>
    <t>2022-12-27</t>
  </si>
  <si>
    <t>2904902</t>
  </si>
  <si>
    <t>仁川机场贝斯特韦斯特精品酒店</t>
  </si>
  <si>
    <t>LU XUEMEI,KAO PEISHIAN</t>
  </si>
  <si>
    <t>2064.00</t>
  </si>
  <si>
    <t>-2064</t>
  </si>
  <si>
    <t>2022-12-28 09:33:01</t>
  </si>
  <si>
    <t>韩国</t>
  </si>
  <si>
    <t>LANG ZIXUAN,SHEN ZE</t>
  </si>
  <si>
    <t>912.00</t>
  </si>
  <si>
    <t>2022-12-23 08:32:25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</si>
</sst>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34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34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3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19</v>
      </c>
      <c r="T2" s="7"/>
      <c r="U2" s="11" t="s">
        <v>19</v>
      </c>
      <c r="V2" s="11" t="s">
        <v>82</v>
      </c>
      <c r="W2" s="12" t="s">
        <v>83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2</v>
      </c>
      <c r="M3" s="7">
        <v>1</v>
      </c>
      <c r="N3" s="7" t="s">
        <v>92</v>
      </c>
      <c r="O3" s="7" t="s">
        <v>93</v>
      </c>
      <c r="P3" s="7" t="s">
        <v>81</v>
      </c>
      <c r="Q3" s="7"/>
      <c r="R3" s="11" t="s">
        <v>94</v>
      </c>
      <c r="S3" s="12" t="s">
        <v>19</v>
      </c>
      <c r="T3" s="7"/>
      <c r="U3" s="11" t="s">
        <v>19</v>
      </c>
      <c r="V3" s="11" t="s">
        <v>94</v>
      </c>
      <c r="W3" s="12" t="s">
        <v>95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100</v>
      </c>
      <c r="H4" s="7" t="s">
        <v>101</v>
      </c>
      <c r="I4" s="7" t="s">
        <v>77</v>
      </c>
      <c r="J4" s="7" t="s">
        <v>2</v>
      </c>
      <c r="K4" s="7" t="s">
        <v>102</v>
      </c>
      <c r="L4" s="7">
        <v>1</v>
      </c>
      <c r="M4" s="7">
        <v>3</v>
      </c>
      <c r="N4" s="7" t="s">
        <v>103</v>
      </c>
      <c r="O4" s="7" t="s">
        <v>80</v>
      </c>
      <c r="P4" s="7" t="s">
        <v>81</v>
      </c>
      <c r="Q4" s="7"/>
      <c r="R4" s="11" t="s">
        <v>104</v>
      </c>
      <c r="S4" s="12" t="s">
        <v>19</v>
      </c>
      <c r="T4" s="7"/>
      <c r="U4" s="11" t="s">
        <v>19</v>
      </c>
      <c r="V4" s="11" t="s">
        <v>104</v>
      </c>
      <c r="W4" s="12" t="s">
        <v>105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108</v>
      </c>
      <c r="B5" s="6" t="s">
        <v>109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110</v>
      </c>
      <c r="H5" s="7" t="s">
        <v>111</v>
      </c>
      <c r="I5" s="7" t="s">
        <v>77</v>
      </c>
      <c r="J5" s="7" t="s">
        <v>2</v>
      </c>
      <c r="K5" s="7" t="s">
        <v>112</v>
      </c>
      <c r="L5" s="7">
        <v>1</v>
      </c>
      <c r="M5" s="7">
        <v>3</v>
      </c>
      <c r="N5" s="7" t="s">
        <v>81</v>
      </c>
      <c r="O5" s="7" t="s">
        <v>113</v>
      </c>
      <c r="P5" s="7" t="s">
        <v>114</v>
      </c>
      <c r="Q5" s="7"/>
      <c r="R5" s="11" t="s">
        <v>115</v>
      </c>
      <c r="S5" s="12" t="s">
        <v>115</v>
      </c>
      <c r="T5" s="7" t="s">
        <v>116</v>
      </c>
      <c r="U5" s="11" t="s">
        <v>19</v>
      </c>
      <c r="V5" s="11" t="s">
        <v>19</v>
      </c>
      <c r="W5" s="12" t="s">
        <v>19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19</v>
      </c>
      <c r="AD5" t="s">
        <v>6</v>
      </c>
      <c r="AE5" t="s">
        <v>117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118</v>
      </c>
      <c r="B6" s="6" t="s">
        <v>119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120</v>
      </c>
      <c r="H6" s="7" t="s">
        <v>121</v>
      </c>
      <c r="I6" s="7" t="s">
        <v>77</v>
      </c>
      <c r="J6" s="7" t="s">
        <v>2</v>
      </c>
      <c r="K6" s="7" t="s">
        <v>122</v>
      </c>
      <c r="L6" s="7">
        <v>1</v>
      </c>
      <c r="M6" s="7">
        <v>2</v>
      </c>
      <c r="N6" s="7" t="s">
        <v>103</v>
      </c>
      <c r="O6" s="7" t="s">
        <v>123</v>
      </c>
      <c r="P6" s="7" t="s">
        <v>124</v>
      </c>
      <c r="Q6" s="7"/>
      <c r="R6" s="11" t="s">
        <v>125</v>
      </c>
      <c r="S6" s="12" t="s">
        <v>125</v>
      </c>
      <c r="T6" s="7" t="s">
        <v>126</v>
      </c>
      <c r="U6" s="11" t="s">
        <v>19</v>
      </c>
      <c r="V6" s="11" t="s">
        <v>19</v>
      </c>
      <c r="W6" s="12" t="s">
        <v>19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19</v>
      </c>
      <c r="AD6" t="s">
        <v>6</v>
      </c>
      <c r="AE6" t="s">
        <v>127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128</v>
      </c>
      <c r="B7" s="6" t="s">
        <v>129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130</v>
      </c>
      <c r="H7" s="7" t="s">
        <v>131</v>
      </c>
      <c r="I7" s="7" t="s">
        <v>77</v>
      </c>
      <c r="J7" s="7" t="s">
        <v>2</v>
      </c>
      <c r="K7" s="7" t="s">
        <v>132</v>
      </c>
      <c r="L7" s="7">
        <v>1</v>
      </c>
      <c r="M7" s="7">
        <v>3</v>
      </c>
      <c r="N7" s="7" t="s">
        <v>133</v>
      </c>
      <c r="O7" s="7" t="s">
        <v>134</v>
      </c>
      <c r="P7" s="7" t="s">
        <v>135</v>
      </c>
      <c r="Q7" s="7"/>
      <c r="R7" s="11" t="s">
        <v>136</v>
      </c>
      <c r="S7" s="12" t="s">
        <v>19</v>
      </c>
      <c r="T7" s="7"/>
      <c r="U7" s="11" t="s">
        <v>19</v>
      </c>
      <c r="V7" s="11" t="s">
        <v>136</v>
      </c>
      <c r="W7" s="12" t="s">
        <v>137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138</v>
      </c>
      <c r="AD7" t="s">
        <v>6</v>
      </c>
      <c r="AE7" t="s">
        <v>139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140</v>
      </c>
      <c r="B8" s="6" t="s">
        <v>141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130</v>
      </c>
      <c r="H8" s="7" t="s">
        <v>131</v>
      </c>
      <c r="I8" s="7" t="s">
        <v>77</v>
      </c>
      <c r="J8" s="7" t="s">
        <v>2</v>
      </c>
      <c r="K8" s="7" t="s">
        <v>142</v>
      </c>
      <c r="L8" s="7">
        <v>1</v>
      </c>
      <c r="M8" s="7">
        <v>3</v>
      </c>
      <c r="N8" s="7" t="s">
        <v>133</v>
      </c>
      <c r="O8" s="7" t="s">
        <v>134</v>
      </c>
      <c r="P8" s="7" t="s">
        <v>135</v>
      </c>
      <c r="Q8" s="7"/>
      <c r="R8" s="11" t="s">
        <v>136</v>
      </c>
      <c r="S8" s="12" t="s">
        <v>19</v>
      </c>
      <c r="T8" s="7"/>
      <c r="U8" s="11" t="s">
        <v>19</v>
      </c>
      <c r="V8" s="11" t="s">
        <v>136</v>
      </c>
      <c r="W8" s="12" t="s">
        <v>137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138</v>
      </c>
      <c r="AD8" t="s">
        <v>6</v>
      </c>
      <c r="AE8" t="s">
        <v>139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143</v>
      </c>
      <c r="B9" s="6" t="s">
        <v>144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130</v>
      </c>
      <c r="H9" s="7" t="s">
        <v>131</v>
      </c>
      <c r="I9" s="7" t="s">
        <v>77</v>
      </c>
      <c r="J9" s="7" t="s">
        <v>2</v>
      </c>
      <c r="K9" s="7" t="s">
        <v>145</v>
      </c>
      <c r="L9" s="7">
        <v>2</v>
      </c>
      <c r="M9" s="7">
        <v>2</v>
      </c>
      <c r="N9" s="7" t="s">
        <v>134</v>
      </c>
      <c r="O9" s="7" t="s">
        <v>93</v>
      </c>
      <c r="P9" s="7" t="s">
        <v>135</v>
      </c>
      <c r="Q9" s="7"/>
      <c r="R9" s="11" t="s">
        <v>146</v>
      </c>
      <c r="S9" s="12" t="s">
        <v>19</v>
      </c>
      <c r="T9" s="7"/>
      <c r="U9" s="11" t="s">
        <v>19</v>
      </c>
      <c r="V9" s="11" t="s">
        <v>146</v>
      </c>
      <c r="W9" s="12" t="s">
        <v>147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148</v>
      </c>
      <c r="AD9" t="s">
        <v>6</v>
      </c>
      <c r="AE9" t="s">
        <v>149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150</v>
      </c>
      <c r="B10" s="6" t="s">
        <v>151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152</v>
      </c>
      <c r="H10" s="7" t="s">
        <v>153</v>
      </c>
      <c r="I10" s="7" t="s">
        <v>77</v>
      </c>
      <c r="J10" s="7" t="s">
        <v>2</v>
      </c>
      <c r="K10" s="7" t="s">
        <v>154</v>
      </c>
      <c r="L10" s="7">
        <v>1</v>
      </c>
      <c r="M10" s="7">
        <v>1</v>
      </c>
      <c r="N10" s="7" t="s">
        <v>81</v>
      </c>
      <c r="O10" s="7" t="s">
        <v>81</v>
      </c>
      <c r="P10" s="7" t="s">
        <v>135</v>
      </c>
      <c r="Q10" s="7"/>
      <c r="R10" s="11" t="s">
        <v>155</v>
      </c>
      <c r="S10" s="12" t="s">
        <v>19</v>
      </c>
      <c r="T10" s="7"/>
      <c r="U10" s="11" t="s">
        <v>19</v>
      </c>
      <c r="V10" s="11" t="s">
        <v>155</v>
      </c>
      <c r="W10" s="12" t="s">
        <v>156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157</v>
      </c>
      <c r="AD10" t="s">
        <v>6</v>
      </c>
      <c r="AE10" t="s">
        <v>158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159</v>
      </c>
      <c r="B11" s="6" t="s">
        <v>160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161</v>
      </c>
      <c r="H11" s="7" t="s">
        <v>162</v>
      </c>
      <c r="I11" s="7" t="s">
        <v>77</v>
      </c>
      <c r="J11" s="7" t="s">
        <v>2</v>
      </c>
      <c r="K11" s="7" t="s">
        <v>163</v>
      </c>
      <c r="L11" s="7">
        <v>1</v>
      </c>
      <c r="M11" s="7">
        <v>3</v>
      </c>
      <c r="N11" s="7" t="s">
        <v>135</v>
      </c>
      <c r="O11" s="7" t="s">
        <v>164</v>
      </c>
      <c r="P11" s="7" t="s">
        <v>165</v>
      </c>
      <c r="Q11" s="7"/>
      <c r="R11" s="11" t="s">
        <v>166</v>
      </c>
      <c r="S11" s="12" t="s">
        <v>166</v>
      </c>
      <c r="T11" s="7" t="s">
        <v>167</v>
      </c>
      <c r="U11" s="11" t="s">
        <v>19</v>
      </c>
      <c r="V11" s="11" t="s">
        <v>19</v>
      </c>
      <c r="W11" s="12" t="s">
        <v>19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19</v>
      </c>
      <c r="AD11" t="s">
        <v>6</v>
      </c>
      <c r="AE11" t="s">
        <v>168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169</v>
      </c>
      <c r="B12" s="6" t="s">
        <v>170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171</v>
      </c>
      <c r="H12" s="7" t="s">
        <v>172</v>
      </c>
      <c r="I12" s="7" t="s">
        <v>77</v>
      </c>
      <c r="J12" s="7" t="s">
        <v>2</v>
      </c>
      <c r="K12" s="7" t="s">
        <v>173</v>
      </c>
      <c r="L12" s="7">
        <v>2</v>
      </c>
      <c r="M12" s="7">
        <v>3</v>
      </c>
      <c r="N12" s="7" t="s">
        <v>135</v>
      </c>
      <c r="O12" s="7" t="s">
        <v>174</v>
      </c>
      <c r="P12" s="7" t="s">
        <v>175</v>
      </c>
      <c r="Q12" s="7"/>
      <c r="R12" s="11" t="s">
        <v>176</v>
      </c>
      <c r="S12" s="12" t="s">
        <v>176</v>
      </c>
      <c r="T12" s="7" t="s">
        <v>177</v>
      </c>
      <c r="U12" s="11" t="s">
        <v>19</v>
      </c>
      <c r="V12" s="11" t="s">
        <v>19</v>
      </c>
      <c r="W12" s="12" t="s">
        <v>19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19</v>
      </c>
      <c r="AD12" t="s">
        <v>6</v>
      </c>
      <c r="AE12" t="s">
        <v>178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179</v>
      </c>
      <c r="B13" s="6" t="s">
        <v>180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181</v>
      </c>
      <c r="H13" s="7" t="s">
        <v>182</v>
      </c>
      <c r="I13" s="7" t="s">
        <v>77</v>
      </c>
      <c r="J13" s="7" t="s">
        <v>2</v>
      </c>
      <c r="K13" s="7" t="s">
        <v>183</v>
      </c>
      <c r="L13" s="7">
        <v>2</v>
      </c>
      <c r="M13" s="7">
        <v>2</v>
      </c>
      <c r="N13" s="7" t="s">
        <v>135</v>
      </c>
      <c r="O13" s="7" t="s">
        <v>184</v>
      </c>
      <c r="P13" s="7" t="s">
        <v>185</v>
      </c>
      <c r="Q13" s="7"/>
      <c r="R13" s="11" t="s">
        <v>186</v>
      </c>
      <c r="S13" s="12" t="s">
        <v>186</v>
      </c>
      <c r="T13" s="7" t="s">
        <v>187</v>
      </c>
      <c r="U13" s="11" t="s">
        <v>19</v>
      </c>
      <c r="V13" s="11" t="s">
        <v>19</v>
      </c>
      <c r="W13" s="12" t="s">
        <v>19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19</v>
      </c>
      <c r="AD13" t="s">
        <v>6</v>
      </c>
      <c r="AE13" t="s">
        <v>188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189</v>
      </c>
      <c r="B14" s="6" t="s">
        <v>190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181</v>
      </c>
      <c r="H14" s="7" t="s">
        <v>182</v>
      </c>
      <c r="I14" s="7" t="s">
        <v>77</v>
      </c>
      <c r="J14" s="7" t="s">
        <v>2</v>
      </c>
      <c r="K14" s="7" t="s">
        <v>191</v>
      </c>
      <c r="L14" s="7">
        <v>1</v>
      </c>
      <c r="M14" s="7">
        <v>2</v>
      </c>
      <c r="N14" s="7" t="s">
        <v>135</v>
      </c>
      <c r="O14" s="7" t="s">
        <v>192</v>
      </c>
      <c r="P14" s="7" t="s">
        <v>193</v>
      </c>
      <c r="Q14" s="7"/>
      <c r="R14" s="11" t="s">
        <v>194</v>
      </c>
      <c r="S14" s="12" t="s">
        <v>194</v>
      </c>
      <c r="T14" s="7" t="s">
        <v>195</v>
      </c>
      <c r="U14" s="11" t="s">
        <v>19</v>
      </c>
      <c r="V14" s="11" t="s">
        <v>19</v>
      </c>
      <c r="W14" s="12" t="s">
        <v>19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19</v>
      </c>
      <c r="AD14" t="s">
        <v>6</v>
      </c>
      <c r="AE14" t="s">
        <v>196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197</v>
      </c>
      <c r="B15" s="6" t="s">
        <v>198</v>
      </c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199</v>
      </c>
      <c r="H15" s="7" t="s">
        <v>200</v>
      </c>
      <c r="I15" s="7" t="s">
        <v>77</v>
      </c>
      <c r="J15" s="7" t="s">
        <v>2</v>
      </c>
      <c r="K15" s="7" t="s">
        <v>201</v>
      </c>
      <c r="L15" s="7">
        <v>1</v>
      </c>
      <c r="M15" s="7">
        <v>3</v>
      </c>
      <c r="N15" s="7" t="s">
        <v>135</v>
      </c>
      <c r="O15" s="7" t="s">
        <v>202</v>
      </c>
      <c r="P15" s="7" t="s">
        <v>203</v>
      </c>
      <c r="Q15" s="7"/>
      <c r="R15" s="11" t="s">
        <v>204</v>
      </c>
      <c r="S15" s="12" t="s">
        <v>204</v>
      </c>
      <c r="T15" s="7" t="s">
        <v>205</v>
      </c>
      <c r="U15" s="11" t="s">
        <v>19</v>
      </c>
      <c r="V15" s="11" t="s">
        <v>19</v>
      </c>
      <c r="W15" s="12" t="s">
        <v>19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19</v>
      </c>
      <c r="AD15" t="s">
        <v>6</v>
      </c>
      <c r="AE15" t="s">
        <v>206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207</v>
      </c>
      <c r="B16" s="6" t="s">
        <v>208</v>
      </c>
      <c r="C16" s="6" t="s">
        <v>72</v>
      </c>
      <c r="D16" s="6" t="s">
        <v>73</v>
      </c>
      <c r="E16" s="6" t="s">
        <v>74</v>
      </c>
      <c r="F16" s="6" t="s">
        <v>73</v>
      </c>
      <c r="G16" s="6" t="s">
        <v>209</v>
      </c>
      <c r="H16" s="7" t="s">
        <v>210</v>
      </c>
      <c r="I16" s="7" t="s">
        <v>77</v>
      </c>
      <c r="J16" s="7" t="s">
        <v>2</v>
      </c>
      <c r="K16" s="7" t="s">
        <v>211</v>
      </c>
      <c r="L16" s="7">
        <v>1</v>
      </c>
      <c r="M16" s="7">
        <v>4</v>
      </c>
      <c r="N16" s="7" t="s">
        <v>212</v>
      </c>
      <c r="O16" s="7" t="s">
        <v>134</v>
      </c>
      <c r="P16" s="7" t="s">
        <v>164</v>
      </c>
      <c r="Q16" s="7"/>
      <c r="R16" s="11" t="s">
        <v>213</v>
      </c>
      <c r="S16" s="12" t="s">
        <v>19</v>
      </c>
      <c r="T16" s="7"/>
      <c r="U16" s="11" t="s">
        <v>19</v>
      </c>
      <c r="V16" s="11" t="s">
        <v>213</v>
      </c>
      <c r="W16" s="12" t="s">
        <v>214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215</v>
      </c>
      <c r="AD16" t="s">
        <v>6</v>
      </c>
      <c r="AE16" t="s">
        <v>216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217</v>
      </c>
      <c r="B17" s="6" t="s">
        <v>218</v>
      </c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219</v>
      </c>
      <c r="H17" s="7" t="s">
        <v>220</v>
      </c>
      <c r="I17" s="7" t="s">
        <v>77</v>
      </c>
      <c r="J17" s="7" t="s">
        <v>2</v>
      </c>
      <c r="K17" s="7" t="s">
        <v>221</v>
      </c>
      <c r="L17" s="7">
        <v>1</v>
      </c>
      <c r="M17" s="7">
        <v>1</v>
      </c>
      <c r="N17" s="7" t="s">
        <v>81</v>
      </c>
      <c r="O17" s="7" t="s">
        <v>135</v>
      </c>
      <c r="P17" s="7" t="s">
        <v>164</v>
      </c>
      <c r="Q17" s="7"/>
      <c r="R17" s="11" t="s">
        <v>222</v>
      </c>
      <c r="S17" s="12" t="s">
        <v>19</v>
      </c>
      <c r="T17" s="7"/>
      <c r="U17" s="11" t="s">
        <v>19</v>
      </c>
      <c r="V17" s="11" t="s">
        <v>222</v>
      </c>
      <c r="W17" s="12" t="s">
        <v>223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224</v>
      </c>
      <c r="AD17" t="s">
        <v>6</v>
      </c>
      <c r="AE17" t="s">
        <v>225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226</v>
      </c>
      <c r="B18" s="6" t="s">
        <v>227</v>
      </c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228</v>
      </c>
      <c r="H18" s="7" t="s">
        <v>229</v>
      </c>
      <c r="I18" s="7" t="s">
        <v>77</v>
      </c>
      <c r="J18" s="7" t="s">
        <v>2</v>
      </c>
      <c r="K18" s="7" t="s">
        <v>230</v>
      </c>
      <c r="L18" s="7">
        <v>1</v>
      </c>
      <c r="M18" s="7">
        <v>3</v>
      </c>
      <c r="N18" s="7" t="s">
        <v>164</v>
      </c>
      <c r="O18" s="7" t="s">
        <v>231</v>
      </c>
      <c r="P18" s="7" t="s">
        <v>232</v>
      </c>
      <c r="Q18" s="7"/>
      <c r="R18" s="11" t="s">
        <v>233</v>
      </c>
      <c r="S18" s="12" t="s">
        <v>233</v>
      </c>
      <c r="T18" s="7" t="s">
        <v>234</v>
      </c>
      <c r="U18" s="11" t="s">
        <v>19</v>
      </c>
      <c r="V18" s="11" t="s">
        <v>19</v>
      </c>
      <c r="W18" s="12" t="s">
        <v>19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19</v>
      </c>
      <c r="AD18" t="s">
        <v>6</v>
      </c>
      <c r="AE18" t="s">
        <v>235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236</v>
      </c>
      <c r="B19" s="6" t="s">
        <v>237</v>
      </c>
      <c r="C19" s="6" t="s">
        <v>72</v>
      </c>
      <c r="D19" s="6" t="s">
        <v>73</v>
      </c>
      <c r="E19" s="6" t="s">
        <v>74</v>
      </c>
      <c r="F19" s="6" t="s">
        <v>73</v>
      </c>
      <c r="G19" s="6" t="s">
        <v>130</v>
      </c>
      <c r="H19" s="7" t="s">
        <v>131</v>
      </c>
      <c r="I19" s="7" t="s">
        <v>77</v>
      </c>
      <c r="J19" s="7" t="s">
        <v>2</v>
      </c>
      <c r="K19" s="7" t="s">
        <v>238</v>
      </c>
      <c r="L19" s="7">
        <v>1</v>
      </c>
      <c r="M19" s="7">
        <v>1</v>
      </c>
      <c r="N19" s="7" t="s">
        <v>164</v>
      </c>
      <c r="O19" s="7" t="s">
        <v>164</v>
      </c>
      <c r="P19" s="7" t="s">
        <v>239</v>
      </c>
      <c r="Q19" s="7"/>
      <c r="R19" s="11" t="s">
        <v>240</v>
      </c>
      <c r="S19" s="12" t="s">
        <v>19</v>
      </c>
      <c r="T19" s="7"/>
      <c r="U19" s="11" t="s">
        <v>19</v>
      </c>
      <c r="V19" s="11" t="s">
        <v>240</v>
      </c>
      <c r="W19" s="12" t="s">
        <v>241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242</v>
      </c>
      <c r="AD19" t="s">
        <v>6</v>
      </c>
      <c r="AE19" t="s">
        <v>139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243</v>
      </c>
      <c r="B20" s="6" t="s">
        <v>244</v>
      </c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245</v>
      </c>
      <c r="H20" s="7" t="s">
        <v>246</v>
      </c>
      <c r="I20" s="7" t="s">
        <v>77</v>
      </c>
      <c r="J20" s="7" t="s">
        <v>2</v>
      </c>
      <c r="K20" s="7" t="s">
        <v>247</v>
      </c>
      <c r="L20" s="7">
        <v>1</v>
      </c>
      <c r="M20" s="7">
        <v>2</v>
      </c>
      <c r="N20" s="7" t="s">
        <v>248</v>
      </c>
      <c r="O20" s="7" t="s">
        <v>164</v>
      </c>
      <c r="P20" s="7" t="s">
        <v>249</v>
      </c>
      <c r="Q20" s="7"/>
      <c r="R20" s="11" t="s">
        <v>250</v>
      </c>
      <c r="S20" s="12" t="s">
        <v>19</v>
      </c>
      <c r="T20" s="7"/>
      <c r="U20" s="11" t="s">
        <v>19</v>
      </c>
      <c r="V20" s="11" t="s">
        <v>250</v>
      </c>
      <c r="W20" s="12" t="s">
        <v>251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252</v>
      </c>
      <c r="AD20" t="s">
        <v>6</v>
      </c>
      <c r="AE20" t="s">
        <v>253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254</v>
      </c>
      <c r="B21" s="6" t="s">
        <v>255</v>
      </c>
      <c r="C21" s="6" t="s">
        <v>72</v>
      </c>
      <c r="D21" s="6" t="s">
        <v>73</v>
      </c>
      <c r="E21" s="6" t="s">
        <v>74</v>
      </c>
      <c r="F21" s="6" t="s">
        <v>73</v>
      </c>
      <c r="G21" s="6" t="s">
        <v>181</v>
      </c>
      <c r="H21" s="7" t="s">
        <v>182</v>
      </c>
      <c r="I21" s="7" t="s">
        <v>77</v>
      </c>
      <c r="J21" s="7" t="s">
        <v>2</v>
      </c>
      <c r="K21" s="7" t="s">
        <v>256</v>
      </c>
      <c r="L21" s="7">
        <v>1</v>
      </c>
      <c r="M21" s="7">
        <v>3</v>
      </c>
      <c r="N21" s="7" t="s">
        <v>93</v>
      </c>
      <c r="O21" s="7" t="s">
        <v>135</v>
      </c>
      <c r="P21" s="7" t="s">
        <v>249</v>
      </c>
      <c r="Q21" s="7"/>
      <c r="R21" s="11" t="s">
        <v>257</v>
      </c>
      <c r="S21" s="12" t="s">
        <v>19</v>
      </c>
      <c r="T21" s="7"/>
      <c r="U21" s="11" t="s">
        <v>19</v>
      </c>
      <c r="V21" s="11" t="s">
        <v>257</v>
      </c>
      <c r="W21" s="12" t="s">
        <v>258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259</v>
      </c>
      <c r="AD21" t="s">
        <v>6</v>
      </c>
      <c r="AE21" t="s">
        <v>260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261</v>
      </c>
      <c r="B22" s="6" t="s">
        <v>262</v>
      </c>
      <c r="C22" s="6" t="s">
        <v>72</v>
      </c>
      <c r="D22" s="6" t="s">
        <v>73</v>
      </c>
      <c r="E22" s="6" t="s">
        <v>74</v>
      </c>
      <c r="F22" s="6" t="s">
        <v>73</v>
      </c>
      <c r="G22" s="6" t="s">
        <v>181</v>
      </c>
      <c r="H22" s="7" t="s">
        <v>182</v>
      </c>
      <c r="I22" s="7" t="s">
        <v>77</v>
      </c>
      <c r="J22" s="7" t="s">
        <v>2</v>
      </c>
      <c r="K22" s="7" t="s">
        <v>263</v>
      </c>
      <c r="L22" s="7">
        <v>1</v>
      </c>
      <c r="M22" s="7">
        <v>3</v>
      </c>
      <c r="N22" s="7" t="s">
        <v>93</v>
      </c>
      <c r="O22" s="7" t="s">
        <v>135</v>
      </c>
      <c r="P22" s="7" t="s">
        <v>249</v>
      </c>
      <c r="Q22" s="7"/>
      <c r="R22" s="11" t="s">
        <v>264</v>
      </c>
      <c r="S22" s="12" t="s">
        <v>19</v>
      </c>
      <c r="T22" s="7"/>
      <c r="U22" s="11" t="s">
        <v>19</v>
      </c>
      <c r="V22" s="11" t="s">
        <v>264</v>
      </c>
      <c r="W22" s="12" t="s">
        <v>265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266</v>
      </c>
      <c r="AD22" t="s">
        <v>6</v>
      </c>
      <c r="AE22" t="s">
        <v>267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268</v>
      </c>
      <c r="B23" s="6" t="s">
        <v>269</v>
      </c>
      <c r="C23" s="6" t="s">
        <v>72</v>
      </c>
      <c r="D23" s="6" t="s">
        <v>73</v>
      </c>
      <c r="E23" s="6" t="s">
        <v>74</v>
      </c>
      <c r="F23" s="6" t="s">
        <v>73</v>
      </c>
      <c r="G23" s="6" t="s">
        <v>181</v>
      </c>
      <c r="H23" s="7" t="s">
        <v>182</v>
      </c>
      <c r="I23" s="7" t="s">
        <v>77</v>
      </c>
      <c r="J23" s="7" t="s">
        <v>2</v>
      </c>
      <c r="K23" s="7" t="s">
        <v>270</v>
      </c>
      <c r="L23" s="7">
        <v>2</v>
      </c>
      <c r="M23" s="7">
        <v>3</v>
      </c>
      <c r="N23" s="7" t="s">
        <v>93</v>
      </c>
      <c r="O23" s="7" t="s">
        <v>135</v>
      </c>
      <c r="P23" s="7" t="s">
        <v>249</v>
      </c>
      <c r="Q23" s="7"/>
      <c r="R23" s="11" t="s">
        <v>271</v>
      </c>
      <c r="S23" s="12" t="s">
        <v>19</v>
      </c>
      <c r="T23" s="7"/>
      <c r="U23" s="11" t="s">
        <v>19</v>
      </c>
      <c r="V23" s="11" t="s">
        <v>271</v>
      </c>
      <c r="W23" s="12" t="s">
        <v>272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273</v>
      </c>
      <c r="AD23" t="s">
        <v>6</v>
      </c>
      <c r="AE23" t="s">
        <v>274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275</v>
      </c>
      <c r="B24" s="6" t="s">
        <v>276</v>
      </c>
      <c r="C24" s="6" t="s">
        <v>72</v>
      </c>
      <c r="D24" s="6" t="s">
        <v>73</v>
      </c>
      <c r="E24" s="6" t="s">
        <v>74</v>
      </c>
      <c r="F24" s="6" t="s">
        <v>73</v>
      </c>
      <c r="G24" s="6" t="s">
        <v>181</v>
      </c>
      <c r="H24" s="7" t="s">
        <v>182</v>
      </c>
      <c r="I24" s="7" t="s">
        <v>77</v>
      </c>
      <c r="J24" s="7" t="s">
        <v>2</v>
      </c>
      <c r="K24" s="7" t="s">
        <v>277</v>
      </c>
      <c r="L24" s="7">
        <v>1</v>
      </c>
      <c r="M24" s="7">
        <v>3</v>
      </c>
      <c r="N24" s="7" t="s">
        <v>93</v>
      </c>
      <c r="O24" s="7" t="s">
        <v>135</v>
      </c>
      <c r="P24" s="7" t="s">
        <v>249</v>
      </c>
      <c r="Q24" s="7"/>
      <c r="R24" s="11" t="s">
        <v>264</v>
      </c>
      <c r="S24" s="12" t="s">
        <v>19</v>
      </c>
      <c r="T24" s="7"/>
      <c r="U24" s="11" t="s">
        <v>19</v>
      </c>
      <c r="V24" s="11" t="s">
        <v>264</v>
      </c>
      <c r="W24" s="12" t="s">
        <v>265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266</v>
      </c>
      <c r="AD24" t="s">
        <v>6</v>
      </c>
      <c r="AE24" t="s">
        <v>267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278</v>
      </c>
      <c r="B25" s="6" t="s">
        <v>279</v>
      </c>
      <c r="C25" s="6" t="s">
        <v>72</v>
      </c>
      <c r="D25" s="6" t="s">
        <v>73</v>
      </c>
      <c r="E25" s="6" t="s">
        <v>74</v>
      </c>
      <c r="F25" s="6" t="s">
        <v>73</v>
      </c>
      <c r="G25" s="6" t="s">
        <v>181</v>
      </c>
      <c r="H25" s="7" t="s">
        <v>182</v>
      </c>
      <c r="I25" s="7" t="s">
        <v>77</v>
      </c>
      <c r="J25" s="7" t="s">
        <v>2</v>
      </c>
      <c r="K25" s="7" t="s">
        <v>280</v>
      </c>
      <c r="L25" s="7">
        <v>1</v>
      </c>
      <c r="M25" s="7">
        <v>3</v>
      </c>
      <c r="N25" s="7" t="s">
        <v>93</v>
      </c>
      <c r="O25" s="7" t="s">
        <v>135</v>
      </c>
      <c r="P25" s="7" t="s">
        <v>249</v>
      </c>
      <c r="Q25" s="7"/>
      <c r="R25" s="11" t="s">
        <v>281</v>
      </c>
      <c r="S25" s="12" t="s">
        <v>19</v>
      </c>
      <c r="T25" s="7"/>
      <c r="U25" s="11" t="s">
        <v>19</v>
      </c>
      <c r="V25" s="11" t="s">
        <v>281</v>
      </c>
      <c r="W25" s="12" t="s">
        <v>282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283</v>
      </c>
      <c r="AD25" t="s">
        <v>6</v>
      </c>
      <c r="AE25" t="s">
        <v>284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285</v>
      </c>
      <c r="B26" s="6" t="s">
        <v>286</v>
      </c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287</v>
      </c>
      <c r="H26" s="7" t="s">
        <v>288</v>
      </c>
      <c r="I26" s="7" t="s">
        <v>77</v>
      </c>
      <c r="J26" s="7" t="s">
        <v>2</v>
      </c>
      <c r="K26" s="7" t="s">
        <v>289</v>
      </c>
      <c r="L26" s="7">
        <v>1</v>
      </c>
      <c r="M26" s="7">
        <v>2</v>
      </c>
      <c r="N26" s="7" t="s">
        <v>239</v>
      </c>
      <c r="O26" s="7" t="s">
        <v>114</v>
      </c>
      <c r="P26" s="7" t="s">
        <v>184</v>
      </c>
      <c r="Q26" s="7"/>
      <c r="R26" s="11" t="s">
        <v>290</v>
      </c>
      <c r="S26" s="12" t="s">
        <v>290</v>
      </c>
      <c r="T26" s="7" t="s">
        <v>291</v>
      </c>
      <c r="U26" s="11" t="s">
        <v>19</v>
      </c>
      <c r="V26" s="11" t="s">
        <v>19</v>
      </c>
      <c r="W26" s="12" t="s">
        <v>19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19</v>
      </c>
      <c r="AD26" t="s">
        <v>6</v>
      </c>
      <c r="AE26" t="s">
        <v>292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293</v>
      </c>
      <c r="B27" s="6" t="s">
        <v>294</v>
      </c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295</v>
      </c>
      <c r="H27" s="7" t="s">
        <v>296</v>
      </c>
      <c r="I27" s="7" t="s">
        <v>77</v>
      </c>
      <c r="J27" s="7" t="s">
        <v>2</v>
      </c>
      <c r="K27" s="7" t="s">
        <v>297</v>
      </c>
      <c r="L27" s="7">
        <v>1</v>
      </c>
      <c r="M27" s="7">
        <v>2</v>
      </c>
      <c r="N27" s="7" t="s">
        <v>133</v>
      </c>
      <c r="O27" s="7" t="s">
        <v>164</v>
      </c>
      <c r="P27" s="7" t="s">
        <v>249</v>
      </c>
      <c r="Q27" s="7"/>
      <c r="R27" s="11" t="s">
        <v>298</v>
      </c>
      <c r="S27" s="12" t="s">
        <v>19</v>
      </c>
      <c r="T27" s="7"/>
      <c r="U27" s="11" t="s">
        <v>19</v>
      </c>
      <c r="V27" s="11" t="s">
        <v>298</v>
      </c>
      <c r="W27" s="12" t="s">
        <v>299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300</v>
      </c>
      <c r="AD27" t="s">
        <v>6</v>
      </c>
      <c r="AE27" t="s">
        <v>301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302</v>
      </c>
      <c r="B28" s="6" t="s">
        <v>303</v>
      </c>
      <c r="C28" s="6" t="s">
        <v>72</v>
      </c>
      <c r="D28" s="6" t="s">
        <v>73</v>
      </c>
      <c r="E28" s="6" t="s">
        <v>74</v>
      </c>
      <c r="F28" s="6" t="s">
        <v>73</v>
      </c>
      <c r="G28" s="6" t="s">
        <v>304</v>
      </c>
      <c r="H28" s="7" t="s">
        <v>305</v>
      </c>
      <c r="I28" s="7" t="s">
        <v>77</v>
      </c>
      <c r="J28" s="7" t="s">
        <v>2</v>
      </c>
      <c r="K28" s="7" t="s">
        <v>306</v>
      </c>
      <c r="L28" s="7">
        <v>1</v>
      </c>
      <c r="M28" s="7">
        <v>1</v>
      </c>
      <c r="N28" s="7" t="s">
        <v>239</v>
      </c>
      <c r="O28" s="7" t="s">
        <v>239</v>
      </c>
      <c r="P28" s="7" t="s">
        <v>249</v>
      </c>
      <c r="Q28" s="7"/>
      <c r="R28" s="11" t="s">
        <v>307</v>
      </c>
      <c r="S28" s="12" t="s">
        <v>19</v>
      </c>
      <c r="T28" s="7"/>
      <c r="U28" s="11" t="s">
        <v>19</v>
      </c>
      <c r="V28" s="11" t="s">
        <v>307</v>
      </c>
      <c r="W28" s="12" t="s">
        <v>308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309</v>
      </c>
      <c r="AD28" t="s">
        <v>6</v>
      </c>
      <c r="AE28" t="s">
        <v>310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311</v>
      </c>
      <c r="B29" s="6" t="s">
        <v>312</v>
      </c>
      <c r="C29" s="6" t="s">
        <v>72</v>
      </c>
      <c r="D29" s="6" t="s">
        <v>73</v>
      </c>
      <c r="E29" s="6" t="s">
        <v>74</v>
      </c>
      <c r="F29" s="6" t="s">
        <v>73</v>
      </c>
      <c r="G29" s="6" t="s">
        <v>313</v>
      </c>
      <c r="H29" s="7" t="s">
        <v>314</v>
      </c>
      <c r="I29" s="7" t="s">
        <v>77</v>
      </c>
      <c r="J29" s="7" t="s">
        <v>2</v>
      </c>
      <c r="K29" s="7" t="s">
        <v>315</v>
      </c>
      <c r="L29" s="7">
        <v>1</v>
      </c>
      <c r="M29" s="7">
        <v>2</v>
      </c>
      <c r="N29" s="7" t="s">
        <v>239</v>
      </c>
      <c r="O29" s="7" t="s">
        <v>239</v>
      </c>
      <c r="P29" s="7" t="s">
        <v>165</v>
      </c>
      <c r="Q29" s="7"/>
      <c r="R29" s="11" t="s">
        <v>316</v>
      </c>
      <c r="S29" s="12" t="s">
        <v>19</v>
      </c>
      <c r="T29" s="7"/>
      <c r="U29" s="11" t="s">
        <v>19</v>
      </c>
      <c r="V29" s="11" t="s">
        <v>316</v>
      </c>
      <c r="W29" s="12" t="s">
        <v>156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317</v>
      </c>
      <c r="AD29" t="s">
        <v>6</v>
      </c>
      <c r="AE29" t="s">
        <v>318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319</v>
      </c>
      <c r="B30" s="6" t="s">
        <v>320</v>
      </c>
      <c r="C30" s="6" t="s">
        <v>72</v>
      </c>
      <c r="D30" s="6" t="s">
        <v>73</v>
      </c>
      <c r="E30" s="6" t="s">
        <v>74</v>
      </c>
      <c r="F30" s="6" t="s">
        <v>73</v>
      </c>
      <c r="G30" s="6" t="s">
        <v>321</v>
      </c>
      <c r="H30" s="7" t="s">
        <v>322</v>
      </c>
      <c r="I30" s="7" t="s">
        <v>77</v>
      </c>
      <c r="J30" s="7" t="s">
        <v>2</v>
      </c>
      <c r="K30" s="7" t="s">
        <v>323</v>
      </c>
      <c r="L30" s="7">
        <v>2</v>
      </c>
      <c r="M30" s="7">
        <v>2</v>
      </c>
      <c r="N30" s="7" t="s">
        <v>165</v>
      </c>
      <c r="O30" s="7" t="s">
        <v>324</v>
      </c>
      <c r="P30" s="7" t="s">
        <v>114</v>
      </c>
      <c r="Q30" s="7"/>
      <c r="R30" s="11" t="s">
        <v>325</v>
      </c>
      <c r="S30" s="12" t="s">
        <v>325</v>
      </c>
      <c r="T30" s="7" t="s">
        <v>326</v>
      </c>
      <c r="U30" s="11" t="s">
        <v>19</v>
      </c>
      <c r="V30" s="11" t="s">
        <v>19</v>
      </c>
      <c r="W30" s="12" t="s">
        <v>19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19</v>
      </c>
      <c r="AD30" t="s">
        <v>6</v>
      </c>
      <c r="AE30" t="s">
        <v>327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328</v>
      </c>
      <c r="B31" s="6" t="s">
        <v>329</v>
      </c>
      <c r="C31" s="6" t="s">
        <v>72</v>
      </c>
      <c r="D31" s="6" t="s">
        <v>73</v>
      </c>
      <c r="E31" s="6" t="s">
        <v>74</v>
      </c>
      <c r="F31" s="6" t="s">
        <v>73</v>
      </c>
      <c r="G31" s="6" t="s">
        <v>181</v>
      </c>
      <c r="H31" s="7" t="s">
        <v>182</v>
      </c>
      <c r="I31" s="7" t="s">
        <v>77</v>
      </c>
      <c r="J31" s="7" t="s">
        <v>2</v>
      </c>
      <c r="K31" s="7" t="s">
        <v>330</v>
      </c>
      <c r="L31" s="7">
        <v>1</v>
      </c>
      <c r="M31" s="7">
        <v>2</v>
      </c>
      <c r="N31" s="7" t="s">
        <v>165</v>
      </c>
      <c r="O31" s="7" t="s">
        <v>331</v>
      </c>
      <c r="P31" s="7" t="s">
        <v>332</v>
      </c>
      <c r="Q31" s="7"/>
      <c r="R31" s="11" t="s">
        <v>333</v>
      </c>
      <c r="S31" s="12" t="s">
        <v>333</v>
      </c>
      <c r="T31" s="7" t="s">
        <v>334</v>
      </c>
      <c r="U31" s="11" t="s">
        <v>19</v>
      </c>
      <c r="V31" s="11" t="s">
        <v>19</v>
      </c>
      <c r="W31" s="12" t="s">
        <v>19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19</v>
      </c>
      <c r="AD31" t="s">
        <v>6</v>
      </c>
      <c r="AE31" t="s">
        <v>335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336</v>
      </c>
      <c r="B32" s="6" t="s">
        <v>337</v>
      </c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228</v>
      </c>
      <c r="H32" s="7" t="s">
        <v>338</v>
      </c>
      <c r="I32" s="7" t="s">
        <v>77</v>
      </c>
      <c r="J32" s="7" t="s">
        <v>2</v>
      </c>
      <c r="K32" s="7" t="s">
        <v>339</v>
      </c>
      <c r="L32" s="7">
        <v>1</v>
      </c>
      <c r="M32" s="7">
        <v>1</v>
      </c>
      <c r="N32" s="7" t="s">
        <v>340</v>
      </c>
      <c r="O32" s="7" t="s">
        <v>165</v>
      </c>
      <c r="P32" s="7" t="s">
        <v>113</v>
      </c>
      <c r="Q32" s="7"/>
      <c r="R32" s="11" t="s">
        <v>341</v>
      </c>
      <c r="S32" s="12" t="s">
        <v>19</v>
      </c>
      <c r="T32" s="7"/>
      <c r="U32" s="11" t="s">
        <v>19</v>
      </c>
      <c r="V32" s="11" t="s">
        <v>341</v>
      </c>
      <c r="W32" s="12" t="s">
        <v>342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343</v>
      </c>
      <c r="AD32" t="s">
        <v>6</v>
      </c>
      <c r="AE32" t="s">
        <v>344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345</v>
      </c>
      <c r="B33" s="6" t="s">
        <v>346</v>
      </c>
      <c r="C33" s="6" t="s">
        <v>72</v>
      </c>
      <c r="D33" s="6" t="s">
        <v>73</v>
      </c>
      <c r="E33" s="6" t="s">
        <v>74</v>
      </c>
      <c r="F33" s="6" t="s">
        <v>73</v>
      </c>
      <c r="G33" s="6" t="s">
        <v>181</v>
      </c>
      <c r="H33" s="7" t="s">
        <v>182</v>
      </c>
      <c r="I33" s="7" t="s">
        <v>77</v>
      </c>
      <c r="J33" s="7" t="s">
        <v>2</v>
      </c>
      <c r="K33" s="7" t="s">
        <v>347</v>
      </c>
      <c r="L33" s="7">
        <v>1</v>
      </c>
      <c r="M33" s="7">
        <v>3</v>
      </c>
      <c r="N33" s="7" t="s">
        <v>164</v>
      </c>
      <c r="O33" s="7" t="s">
        <v>239</v>
      </c>
      <c r="P33" s="7" t="s">
        <v>113</v>
      </c>
      <c r="Q33" s="7"/>
      <c r="R33" s="11" t="s">
        <v>348</v>
      </c>
      <c r="S33" s="12" t="s">
        <v>19</v>
      </c>
      <c r="T33" s="7"/>
      <c r="U33" s="11" t="s">
        <v>19</v>
      </c>
      <c r="V33" s="11" t="s">
        <v>348</v>
      </c>
      <c r="W33" s="12" t="s">
        <v>349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350</v>
      </c>
      <c r="AD33" t="s">
        <v>6</v>
      </c>
      <c r="AE33" t="s">
        <v>188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351</v>
      </c>
      <c r="B34" s="6" t="s">
        <v>352</v>
      </c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353</v>
      </c>
      <c r="H34" s="7" t="s">
        <v>354</v>
      </c>
      <c r="I34" s="7" t="s">
        <v>77</v>
      </c>
      <c r="J34" s="7" t="s">
        <v>2</v>
      </c>
      <c r="K34" s="7" t="s">
        <v>355</v>
      </c>
      <c r="L34" s="7">
        <v>1</v>
      </c>
      <c r="M34" s="7">
        <v>2</v>
      </c>
      <c r="N34" s="7" t="s">
        <v>249</v>
      </c>
      <c r="O34" s="7" t="s">
        <v>249</v>
      </c>
      <c r="P34" s="7" t="s">
        <v>113</v>
      </c>
      <c r="Q34" s="7"/>
      <c r="R34" s="11" t="s">
        <v>356</v>
      </c>
      <c r="S34" s="12" t="s">
        <v>19</v>
      </c>
      <c r="T34" s="7"/>
      <c r="U34" s="11" t="s">
        <v>19</v>
      </c>
      <c r="V34" s="11" t="s">
        <v>356</v>
      </c>
      <c r="W34" s="12" t="s">
        <v>357</v>
      </c>
      <c r="X34" s="12" t="s">
        <v>19</v>
      </c>
      <c r="Y34" s="11" t="s">
        <v>19</v>
      </c>
      <c r="Z34" s="12" t="s">
        <v>19</v>
      </c>
      <c r="AA34" s="14" t="s">
        <v>19</v>
      </c>
      <c r="AB34" t="s">
        <v>19</v>
      </c>
      <c r="AC34" t="s">
        <v>358</v>
      </c>
      <c r="AD34" t="s">
        <v>6</v>
      </c>
      <c r="AE34" t="s">
        <v>359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360</v>
      </c>
      <c r="B35" s="6" t="s">
        <v>361</v>
      </c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353</v>
      </c>
      <c r="H35" s="7" t="s">
        <v>354</v>
      </c>
      <c r="I35" s="7" t="s">
        <v>77</v>
      </c>
      <c r="J35" s="7" t="s">
        <v>2</v>
      </c>
      <c r="K35" s="7" t="s">
        <v>362</v>
      </c>
      <c r="L35" s="7">
        <v>1</v>
      </c>
      <c r="M35" s="7">
        <v>5</v>
      </c>
      <c r="N35" s="7" t="s">
        <v>113</v>
      </c>
      <c r="O35" s="7" t="s">
        <v>324</v>
      </c>
      <c r="P35" s="7" t="s">
        <v>363</v>
      </c>
      <c r="Q35" s="7"/>
      <c r="R35" s="11" t="s">
        <v>364</v>
      </c>
      <c r="S35" s="12" t="s">
        <v>364</v>
      </c>
      <c r="T35" s="7" t="s">
        <v>365</v>
      </c>
      <c r="U35" s="11" t="s">
        <v>19</v>
      </c>
      <c r="V35" s="11" t="s">
        <v>19</v>
      </c>
      <c r="W35" s="12" t="s">
        <v>19</v>
      </c>
      <c r="X35" s="12" t="s">
        <v>19</v>
      </c>
      <c r="Y35" s="11" t="s">
        <v>19</v>
      </c>
      <c r="Z35" s="12" t="s">
        <v>19</v>
      </c>
      <c r="AA35" s="14" t="s">
        <v>19</v>
      </c>
      <c r="AB35" t="s">
        <v>19</v>
      </c>
      <c r="AC35" t="s">
        <v>19</v>
      </c>
      <c r="AD35" t="s">
        <v>6</v>
      </c>
      <c r="AE35" t="s">
        <v>366</v>
      </c>
      <c r="AF35" t="s">
        <v>86</v>
      </c>
      <c r="AG35" t="s">
        <v>73</v>
      </c>
      <c r="AH35" t="s">
        <v>19</v>
      </c>
    </row>
    <row r="36" customHeight="1" spans="1:32">
      <c r="A36" s="10" t="s">
        <v>367</v>
      </c>
      <c r="B36" s="10"/>
      <c r="C36" s="10" t="s">
        <v>368</v>
      </c>
      <c r="D36" s="10"/>
      <c r="E36" s="10"/>
      <c r="F36" s="10"/>
      <c r="G36" s="10" t="s">
        <v>368</v>
      </c>
      <c r="H36" s="10" t="s">
        <v>368</v>
      </c>
      <c r="I36" s="10" t="s">
        <v>368</v>
      </c>
      <c r="J36" s="10" t="s">
        <v>368</v>
      </c>
      <c r="K36" s="10" t="s">
        <v>368</v>
      </c>
      <c r="L36" s="10" t="s">
        <v>368</v>
      </c>
      <c r="M36" s="10" t="s">
        <v>368</v>
      </c>
      <c r="N36" s="10" t="s">
        <v>368</v>
      </c>
      <c r="O36" s="10" t="s">
        <v>368</v>
      </c>
      <c r="P36" s="10" t="s">
        <v>368</v>
      </c>
      <c r="Q36" s="10"/>
      <c r="R36" s="13" t="s">
        <v>20</v>
      </c>
      <c r="S36" s="13" t="s">
        <v>21</v>
      </c>
      <c r="T36" s="10" t="s">
        <v>368</v>
      </c>
      <c r="U36" s="13"/>
      <c r="V36" s="13" t="s">
        <v>369</v>
      </c>
      <c r="W36" s="13" t="s">
        <v>22</v>
      </c>
      <c r="X36" s="13"/>
      <c r="Y36" s="13"/>
      <c r="Z36" s="13"/>
      <c r="AA36" s="10"/>
      <c r="AB36" s="13"/>
      <c r="AC36" s="10"/>
      <c r="AD36" s="10" t="s">
        <v>368</v>
      </c>
      <c r="AE36" s="10"/>
      <c r="AF3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370</v>
      </c>
      <c r="B1" s="4" t="s">
        <v>371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372</v>
      </c>
      <c r="H1" s="4" t="s">
        <v>373</v>
      </c>
      <c r="I1" s="4" t="s">
        <v>13</v>
      </c>
      <c r="J1" s="4" t="s">
        <v>17</v>
      </c>
      <c r="K1" s="4" t="s">
        <v>18</v>
      </c>
      <c r="L1" s="9" t="s">
        <v>374</v>
      </c>
      <c r="M1" s="4" t="s">
        <v>375</v>
      </c>
      <c r="N1" s="4" t="s">
        <v>376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377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5"/>
  <sheetViews>
    <sheetView tabSelected="1" workbookViewId="0">
      <selection activeCell="A43" sqref="A43:C4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378</v>
      </c>
    </row>
    <row r="2" ht="14.25" hidden="1" customHeight="1" spans="1:9">
      <c r="A2" s="6" t="s">
        <v>70</v>
      </c>
      <c r="B2" s="7" t="s">
        <v>80</v>
      </c>
      <c r="C2" s="7" t="s">
        <v>81</v>
      </c>
      <c r="D2" s="3">
        <v>3153</v>
      </c>
      <c r="E2" t="str">
        <f>VLOOKUP(A2,HOP!A:L,12,0)</f>
        <v>3153.00</v>
      </c>
      <c r="F2" t="str">
        <f>VLOOKUP(A2,HOP!A:C,3,0)</f>
        <v>2915405</v>
      </c>
      <c r="G2">
        <f>D2-E2</f>
        <v>0</v>
      </c>
      <c r="H2" t="str">
        <f>$H$1&amp;F2</f>
        <v>，2915405</v>
      </c>
      <c r="I2" t="str">
        <f>VLOOKUP(A2,HOP!A:U,21,0)</f>
        <v>直采</v>
      </c>
    </row>
    <row r="3" ht="14.25" hidden="1" customHeight="1" spans="1:9">
      <c r="A3" s="6" t="s">
        <v>87</v>
      </c>
      <c r="B3" s="7" t="s">
        <v>93</v>
      </c>
      <c r="C3" s="7" t="s">
        <v>81</v>
      </c>
      <c r="D3" s="3">
        <v>506</v>
      </c>
      <c r="E3" t="str">
        <f>VLOOKUP(A3,HOP!A:L,12,0)</f>
        <v>506.00</v>
      </c>
      <c r="F3" t="str">
        <f>VLOOKUP(A3,HOP!A:C,3,0)</f>
        <v>2936111</v>
      </c>
      <c r="G3">
        <f t="shared" ref="G3:G35" si="0">D3-E3</f>
        <v>0</v>
      </c>
      <c r="H3" t="str">
        <f t="shared" ref="H3:H35" si="1">$H$1&amp;F3</f>
        <v>，2936111</v>
      </c>
      <c r="I3" t="str">
        <f>VLOOKUP(A3,HOP!A:U,21,0)</f>
        <v>直采</v>
      </c>
    </row>
    <row r="4" ht="14.25" customHeight="1" spans="1:9">
      <c r="A4" s="6" t="s">
        <v>98</v>
      </c>
      <c r="B4" s="7" t="s">
        <v>80</v>
      </c>
      <c r="C4" s="7" t="s">
        <v>81</v>
      </c>
      <c r="D4" s="3">
        <v>986</v>
      </c>
      <c r="E4" t="str">
        <f>VLOOKUP(A4,HOP!A:L,12,0)</f>
        <v>986.01</v>
      </c>
      <c r="F4" t="str">
        <f>VLOOKUP(A4,HOP!A:C,3,0)</f>
        <v>2939903</v>
      </c>
      <c r="G4">
        <f t="shared" si="0"/>
        <v>-0.00999999999999091</v>
      </c>
      <c r="H4" t="str">
        <f t="shared" si="1"/>
        <v>，2939903</v>
      </c>
      <c r="I4" t="str">
        <f>VLOOKUP(A4,HOP!A:U,21,0)</f>
        <v>直连</v>
      </c>
    </row>
    <row r="5" ht="14.25" hidden="1" customHeight="1" spans="1:9">
      <c r="A5" s="6" t="s">
        <v>108</v>
      </c>
      <c r="B5" s="7" t="s">
        <v>113</v>
      </c>
      <c r="C5" s="7" t="s">
        <v>114</v>
      </c>
      <c r="D5" s="3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t="14.25" hidden="1" customHeight="1" spans="1:9">
      <c r="A6" s="6" t="s">
        <v>118</v>
      </c>
      <c r="B6" s="7" t="s">
        <v>123</v>
      </c>
      <c r="C6" s="7" t="s">
        <v>124</v>
      </c>
      <c r="D6" s="3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t="14.25" hidden="1" customHeight="1" spans="1:9">
      <c r="A7" s="6" t="s">
        <v>128</v>
      </c>
      <c r="B7" s="7" t="s">
        <v>134</v>
      </c>
      <c r="C7" s="7" t="s">
        <v>135</v>
      </c>
      <c r="D7" s="3">
        <v>2943</v>
      </c>
      <c r="E7" t="str">
        <f>VLOOKUP(A7,HOP!A:L,12,0)</f>
        <v>2943.00</v>
      </c>
      <c r="F7" t="str">
        <f>VLOOKUP(A7,HOP!A:C,3,0)</f>
        <v>2940957</v>
      </c>
      <c r="G7">
        <f t="shared" si="0"/>
        <v>0</v>
      </c>
      <c r="H7" t="str">
        <f t="shared" si="1"/>
        <v>，2940957</v>
      </c>
      <c r="I7" t="str">
        <f>VLOOKUP(A7,HOP!A:U,21,0)</f>
        <v>直采</v>
      </c>
    </row>
    <row r="8" ht="14.25" hidden="1" customHeight="1" spans="1:9">
      <c r="A8" s="6" t="s">
        <v>140</v>
      </c>
      <c r="B8" s="7" t="s">
        <v>134</v>
      </c>
      <c r="C8" s="7" t="s">
        <v>135</v>
      </c>
      <c r="D8" s="3">
        <v>2943</v>
      </c>
      <c r="E8" t="str">
        <f>VLOOKUP(A8,HOP!A:L,12,0)</f>
        <v>2943.00</v>
      </c>
      <c r="F8" t="str">
        <f>VLOOKUP(A8,HOP!A:C,3,0)</f>
        <v>2940960</v>
      </c>
      <c r="G8">
        <f t="shared" si="0"/>
        <v>0</v>
      </c>
      <c r="H8" t="str">
        <f t="shared" si="1"/>
        <v>，2940960</v>
      </c>
      <c r="I8" t="str">
        <f>VLOOKUP(A8,HOP!A:U,21,0)</f>
        <v>直采</v>
      </c>
    </row>
    <row r="9" ht="14.25" hidden="1" customHeight="1" spans="1:9">
      <c r="A9" s="6" t="s">
        <v>143</v>
      </c>
      <c r="B9" s="7" t="s">
        <v>93</v>
      </c>
      <c r="C9" s="7" t="s">
        <v>135</v>
      </c>
      <c r="D9" s="3">
        <v>4420</v>
      </c>
      <c r="E9" t="str">
        <f>VLOOKUP(A9,HOP!A:L,12,0)</f>
        <v>4420.00</v>
      </c>
      <c r="F9" t="str">
        <f>VLOOKUP(A9,HOP!A:C,3,0)</f>
        <v>2948617</v>
      </c>
      <c r="G9">
        <f t="shared" si="0"/>
        <v>0</v>
      </c>
      <c r="H9" t="str">
        <f t="shared" si="1"/>
        <v>，2948617</v>
      </c>
      <c r="I9" t="str">
        <f>VLOOKUP(A9,HOP!A:U,21,0)</f>
        <v>直采</v>
      </c>
    </row>
    <row r="10" ht="14.25" customHeight="1" spans="1:9">
      <c r="A10" s="6" t="s">
        <v>150</v>
      </c>
      <c r="B10" s="7" t="s">
        <v>81</v>
      </c>
      <c r="C10" s="7" t="s">
        <v>135</v>
      </c>
      <c r="D10" s="3">
        <v>1116</v>
      </c>
      <c r="E10" t="str">
        <f>VLOOKUP(A10,HOP!A:L,12,0)</f>
        <v>1116.00</v>
      </c>
      <c r="F10" t="str">
        <f>VLOOKUP(A10,HOP!A:C,3,0)</f>
        <v>2954089</v>
      </c>
      <c r="G10">
        <f t="shared" si="0"/>
        <v>0</v>
      </c>
      <c r="H10" t="str">
        <f t="shared" si="1"/>
        <v>，2954089</v>
      </c>
      <c r="I10" t="str">
        <f>VLOOKUP(A10,HOP!A:U,21,0)</f>
        <v>直连</v>
      </c>
    </row>
    <row r="11" ht="14.25" hidden="1" customHeight="1" spans="1:9">
      <c r="A11" s="6" t="s">
        <v>159</v>
      </c>
      <c r="B11" s="7" t="s">
        <v>164</v>
      </c>
      <c r="C11" s="7" t="s">
        <v>165</v>
      </c>
      <c r="D11" s="3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t="14.25" hidden="1" customHeight="1" spans="1:9">
      <c r="A12" s="6" t="s">
        <v>169</v>
      </c>
      <c r="B12" s="7" t="s">
        <v>174</v>
      </c>
      <c r="C12" s="7" t="s">
        <v>175</v>
      </c>
      <c r="D12" s="3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t="14.25" hidden="1" customHeight="1" spans="1:9">
      <c r="A13" s="6" t="s">
        <v>179</v>
      </c>
      <c r="B13" s="7" t="s">
        <v>184</v>
      </c>
      <c r="C13" s="7" t="s">
        <v>185</v>
      </c>
      <c r="D13" s="3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t="14.25" hidden="1" customHeight="1" spans="1:9">
      <c r="A14" s="6" t="s">
        <v>189</v>
      </c>
      <c r="B14" s="7" t="s">
        <v>192</v>
      </c>
      <c r="C14" s="7" t="s">
        <v>193</v>
      </c>
      <c r="D14" s="3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t="14.25" hidden="1" customHeight="1" spans="1:9">
      <c r="A15" s="6" t="s">
        <v>197</v>
      </c>
      <c r="B15" s="7" t="s">
        <v>202</v>
      </c>
      <c r="C15" s="7" t="s">
        <v>203</v>
      </c>
      <c r="D15" s="3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t="14.25" hidden="1" customHeight="1" spans="1:9">
      <c r="A16" s="6" t="s">
        <v>207</v>
      </c>
      <c r="B16" s="7" t="s">
        <v>134</v>
      </c>
      <c r="C16" s="7" t="s">
        <v>164</v>
      </c>
      <c r="D16" s="3">
        <v>1636</v>
      </c>
      <c r="E16" t="str">
        <f>VLOOKUP(A16,HOP!A:L,12,0)</f>
        <v>1636.00</v>
      </c>
      <c r="F16" t="str">
        <f>VLOOKUP(A16,HOP!A:C,3,0)</f>
        <v>2925084</v>
      </c>
      <c r="G16">
        <f t="shared" si="0"/>
        <v>0</v>
      </c>
      <c r="H16" t="str">
        <f t="shared" si="1"/>
        <v>，2925084</v>
      </c>
      <c r="I16" t="str">
        <f>VLOOKUP(A16,HOP!A:U,21,0)</f>
        <v>直采</v>
      </c>
    </row>
    <row r="17" ht="14.25" customHeight="1" spans="1:9">
      <c r="A17" s="6" t="s">
        <v>217</v>
      </c>
      <c r="B17" s="7" t="s">
        <v>135</v>
      </c>
      <c r="C17" s="7" t="s">
        <v>164</v>
      </c>
      <c r="D17" s="3">
        <v>1273</v>
      </c>
      <c r="E17" t="str">
        <f>VLOOKUP(A17,HOP!A:L,12,0)</f>
        <v>1273.00</v>
      </c>
      <c r="F17" t="str">
        <f>VLOOKUP(A17,HOP!A:C,3,0)</f>
        <v>2954491</v>
      </c>
      <c r="G17">
        <f t="shared" si="0"/>
        <v>0</v>
      </c>
      <c r="H17" t="str">
        <f t="shared" si="1"/>
        <v>，2954491</v>
      </c>
      <c r="I17" t="str">
        <f>VLOOKUP(A17,HOP!A:U,21,0)</f>
        <v>直连</v>
      </c>
    </row>
    <row r="18" ht="14.25" hidden="1" customHeight="1" spans="1:9">
      <c r="A18" s="6" t="s">
        <v>226</v>
      </c>
      <c r="B18" s="7" t="s">
        <v>231</v>
      </c>
      <c r="C18" s="7" t="s">
        <v>232</v>
      </c>
      <c r="D18" s="3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t="14.25" hidden="1" customHeight="1" spans="1:9">
      <c r="A19" s="6" t="s">
        <v>236</v>
      </c>
      <c r="B19" s="7" t="s">
        <v>164</v>
      </c>
      <c r="C19" s="7" t="s">
        <v>239</v>
      </c>
      <c r="D19" s="3">
        <v>981</v>
      </c>
      <c r="E19" t="str">
        <f>VLOOKUP(A19,HOP!A:L,12,0)</f>
        <v>981.00</v>
      </c>
      <c r="F19" t="str">
        <f>VLOOKUP(A19,HOP!A:C,3,0)</f>
        <v>2959701</v>
      </c>
      <c r="G19">
        <f t="shared" si="0"/>
        <v>0</v>
      </c>
      <c r="H19" t="str">
        <f t="shared" si="1"/>
        <v>，2959701</v>
      </c>
      <c r="I19" t="str">
        <f>VLOOKUP(A19,HOP!A:U,21,0)</f>
        <v>直采</v>
      </c>
    </row>
    <row r="20" ht="14.25" hidden="1" customHeight="1" spans="1:9">
      <c r="A20" s="6" t="s">
        <v>243</v>
      </c>
      <c r="B20" s="7" t="s">
        <v>164</v>
      </c>
      <c r="C20" s="7" t="s">
        <v>249</v>
      </c>
      <c r="D20" s="3">
        <v>912</v>
      </c>
      <c r="E20" t="str">
        <f>VLOOKUP(A20,HOP!A:L,12,0)</f>
        <v>912.00</v>
      </c>
      <c r="F20" t="str">
        <f>VLOOKUP(A20,HOP!A:C,3,0)</f>
        <v>2892697</v>
      </c>
      <c r="G20">
        <f t="shared" si="0"/>
        <v>0</v>
      </c>
      <c r="H20" t="str">
        <f t="shared" si="1"/>
        <v>，2892697</v>
      </c>
      <c r="I20" t="str">
        <f>VLOOKUP(A20,HOP!A:U,21,0)</f>
        <v>直采</v>
      </c>
    </row>
    <row r="21" ht="14.25" hidden="1" customHeight="1" spans="1:9">
      <c r="A21" s="6" t="s">
        <v>254</v>
      </c>
      <c r="B21" s="7" t="s">
        <v>135</v>
      </c>
      <c r="C21" s="7" t="s">
        <v>249</v>
      </c>
      <c r="D21" s="3">
        <v>3078</v>
      </c>
      <c r="E21" t="str">
        <f>VLOOKUP(A21,HOP!A:L,12,0)</f>
        <v>3078.00</v>
      </c>
      <c r="F21" t="str">
        <f>VLOOKUP(A21,HOP!A:C,3,0)</f>
        <v>2950569</v>
      </c>
      <c r="G21">
        <f t="shared" si="0"/>
        <v>0</v>
      </c>
      <c r="H21" t="str">
        <f t="shared" si="1"/>
        <v>，2950569</v>
      </c>
      <c r="I21" t="str">
        <f>VLOOKUP(A21,HOP!A:U,21,0)</f>
        <v>直采</v>
      </c>
    </row>
    <row r="22" ht="14.25" hidden="1" customHeight="1" spans="1:9">
      <c r="A22" s="6" t="s">
        <v>261</v>
      </c>
      <c r="B22" s="7" t="s">
        <v>135</v>
      </c>
      <c r="C22" s="7" t="s">
        <v>249</v>
      </c>
      <c r="D22" s="3">
        <v>3233</v>
      </c>
      <c r="E22" t="str">
        <f>VLOOKUP(A22,HOP!A:L,12,0)</f>
        <v>3233.01</v>
      </c>
      <c r="F22" t="str">
        <f>VLOOKUP(A22,HOP!A:C,3,0)</f>
        <v>2950518</v>
      </c>
      <c r="G22">
        <f t="shared" si="0"/>
        <v>-0.0100000000002183</v>
      </c>
      <c r="H22" t="str">
        <f t="shared" si="1"/>
        <v>，2950518</v>
      </c>
      <c r="I22" t="str">
        <f>VLOOKUP(A22,HOP!A:U,21,0)</f>
        <v>直采</v>
      </c>
    </row>
    <row r="23" ht="14.25" hidden="1" customHeight="1" spans="1:9">
      <c r="A23" s="6" t="s">
        <v>268</v>
      </c>
      <c r="B23" s="7" t="s">
        <v>135</v>
      </c>
      <c r="C23" s="7" t="s">
        <v>249</v>
      </c>
      <c r="D23" s="3">
        <v>6466</v>
      </c>
      <c r="E23" t="str">
        <f>VLOOKUP(A23,HOP!A:L,12,0)</f>
        <v>6466.02</v>
      </c>
      <c r="F23" t="str">
        <f>VLOOKUP(A23,HOP!A:C,3,0)</f>
        <v>2950511</v>
      </c>
      <c r="G23">
        <f t="shared" si="0"/>
        <v>-0.0200000000004366</v>
      </c>
      <c r="H23" t="str">
        <f t="shared" si="1"/>
        <v>，2950511</v>
      </c>
      <c r="I23" t="str">
        <f>VLOOKUP(A23,HOP!A:U,21,0)</f>
        <v>直采</v>
      </c>
    </row>
    <row r="24" ht="14.25" hidden="1" customHeight="1" spans="1:9">
      <c r="A24" s="6" t="s">
        <v>275</v>
      </c>
      <c r="B24" s="7" t="s">
        <v>135</v>
      </c>
      <c r="C24" s="7" t="s">
        <v>249</v>
      </c>
      <c r="D24" s="3">
        <v>3233</v>
      </c>
      <c r="E24" t="str">
        <f>VLOOKUP(A24,HOP!A:L,12,0)</f>
        <v>3233.01</v>
      </c>
      <c r="F24" t="str">
        <f>VLOOKUP(A24,HOP!A:C,3,0)</f>
        <v>2950498</v>
      </c>
      <c r="G24">
        <f t="shared" si="0"/>
        <v>-0.0100000000002183</v>
      </c>
      <c r="H24" t="str">
        <f t="shared" si="1"/>
        <v>，2950498</v>
      </c>
      <c r="I24" t="str">
        <f>VLOOKUP(A24,HOP!A:U,21,0)</f>
        <v>直采</v>
      </c>
    </row>
    <row r="25" ht="14.25" hidden="1" customHeight="1" spans="1:9">
      <c r="A25" s="6" t="s">
        <v>278</v>
      </c>
      <c r="B25" s="7" t="s">
        <v>135</v>
      </c>
      <c r="C25" s="7" t="s">
        <v>249</v>
      </c>
      <c r="D25" s="3">
        <v>3510</v>
      </c>
      <c r="E25" t="str">
        <f>VLOOKUP(A25,HOP!A:L,12,0)</f>
        <v>3510.00</v>
      </c>
      <c r="F25" t="str">
        <f>VLOOKUP(A25,HOP!A:C,3,0)</f>
        <v>2950564</v>
      </c>
      <c r="G25">
        <f t="shared" si="0"/>
        <v>0</v>
      </c>
      <c r="H25" t="str">
        <f t="shared" si="1"/>
        <v>，2950564</v>
      </c>
      <c r="I25" t="str">
        <f>VLOOKUP(A25,HOP!A:U,21,0)</f>
        <v>直采</v>
      </c>
    </row>
    <row r="26" ht="14.25" hidden="1" customHeight="1" spans="1:9">
      <c r="A26" s="6" t="s">
        <v>285</v>
      </c>
      <c r="B26" s="7" t="s">
        <v>114</v>
      </c>
      <c r="C26" s="7" t="s">
        <v>184</v>
      </c>
      <c r="D26" s="3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t="14.25" customHeight="1" spans="1:9">
      <c r="A27" s="6" t="s">
        <v>293</v>
      </c>
      <c r="B27" s="7" t="s">
        <v>164</v>
      </c>
      <c r="C27" s="7" t="s">
        <v>249</v>
      </c>
      <c r="D27" s="3">
        <v>2495</v>
      </c>
      <c r="E27" t="str">
        <f>VLOOKUP(A27,HOP!A:L,12,0)</f>
        <v>2495.00</v>
      </c>
      <c r="F27" t="str">
        <f>VLOOKUP(A27,HOP!A:C,3,0)</f>
        <v>2941964</v>
      </c>
      <c r="G27">
        <f t="shared" si="0"/>
        <v>0</v>
      </c>
      <c r="H27" t="str">
        <f t="shared" si="1"/>
        <v>，2941964</v>
      </c>
      <c r="I27" t="str">
        <f>VLOOKUP(A27,HOP!A:U,21,0)</f>
        <v>直连</v>
      </c>
    </row>
    <row r="28" ht="14.25" customHeight="1" spans="1:9">
      <c r="A28" s="6" t="s">
        <v>302</v>
      </c>
      <c r="B28" s="7" t="s">
        <v>239</v>
      </c>
      <c r="C28" s="7" t="s">
        <v>249</v>
      </c>
      <c r="D28" s="3">
        <v>1715</v>
      </c>
      <c r="E28" t="str">
        <f>VLOOKUP(A28,HOP!A:L,12,0)</f>
        <v>1715.00</v>
      </c>
      <c r="F28" t="str">
        <f>VLOOKUP(A28,HOP!A:C,3,0)</f>
        <v>2962958</v>
      </c>
      <c r="G28">
        <f t="shared" si="0"/>
        <v>0</v>
      </c>
      <c r="H28" t="str">
        <f t="shared" si="1"/>
        <v>，2962958</v>
      </c>
      <c r="I28" t="str">
        <f>VLOOKUP(A28,HOP!A:U,21,0)</f>
        <v>直连</v>
      </c>
    </row>
    <row r="29" ht="14.25" hidden="1" customHeight="1" spans="1:9">
      <c r="A29" s="6" t="s">
        <v>311</v>
      </c>
      <c r="B29" s="7" t="s">
        <v>239</v>
      </c>
      <c r="C29" s="7" t="s">
        <v>165</v>
      </c>
      <c r="D29" s="3">
        <v>926</v>
      </c>
      <c r="E29" t="str">
        <f>VLOOKUP(A29,HOP!A:L,12,0)</f>
        <v>926.00</v>
      </c>
      <c r="F29" t="str">
        <f>VLOOKUP(A29,HOP!A:C,3,0)</f>
        <v>2963157</v>
      </c>
      <c r="G29">
        <f t="shared" si="0"/>
        <v>0</v>
      </c>
      <c r="H29" t="str">
        <f t="shared" si="1"/>
        <v>，2963157</v>
      </c>
      <c r="I29" t="str">
        <f>VLOOKUP(A29,HOP!A:U,21,0)</f>
        <v>直采</v>
      </c>
    </row>
    <row r="30" ht="14.25" hidden="1" customHeight="1" spans="1:9">
      <c r="A30" s="6" t="s">
        <v>319</v>
      </c>
      <c r="B30" s="7" t="s">
        <v>324</v>
      </c>
      <c r="C30" s="7" t="s">
        <v>114</v>
      </c>
      <c r="D30" s="3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t="14.25" hidden="1" customHeight="1" spans="1:9">
      <c r="A31" s="6" t="s">
        <v>328</v>
      </c>
      <c r="B31" s="7" t="s">
        <v>331</v>
      </c>
      <c r="C31" s="7" t="s">
        <v>332</v>
      </c>
      <c r="D31" s="3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t="14.25" hidden="1" customHeight="1" spans="1:9">
      <c r="A32" s="6" t="s">
        <v>336</v>
      </c>
      <c r="B32" s="7" t="s">
        <v>165</v>
      </c>
      <c r="C32" s="7" t="s">
        <v>113</v>
      </c>
      <c r="D32" s="3">
        <v>6212</v>
      </c>
      <c r="E32" t="str">
        <f>VLOOKUP(A32,HOP!A:L,12,0)</f>
        <v>6212.00</v>
      </c>
      <c r="F32" t="str">
        <f>VLOOKUP(A32,HOP!A:C,3,0)</f>
        <v>2923280</v>
      </c>
      <c r="G32">
        <f t="shared" si="0"/>
        <v>0</v>
      </c>
      <c r="H32" t="str">
        <f t="shared" si="1"/>
        <v>，2923280</v>
      </c>
      <c r="I32" t="str">
        <f>VLOOKUP(A32,HOP!A:U,21,0)</f>
        <v>直采</v>
      </c>
    </row>
    <row r="33" ht="14.25" hidden="1" customHeight="1" spans="1:9">
      <c r="A33" s="6" t="s">
        <v>345</v>
      </c>
      <c r="B33" s="7" t="s">
        <v>239</v>
      </c>
      <c r="C33" s="7" t="s">
        <v>113</v>
      </c>
      <c r="D33" s="3">
        <v>3504</v>
      </c>
      <c r="E33" t="str">
        <f>VLOOKUP(A33,HOP!A:L,12,0)</f>
        <v>3504.00</v>
      </c>
      <c r="F33" t="str">
        <f>VLOOKUP(A33,HOP!A:C,3,0)</f>
        <v>2958611</v>
      </c>
      <c r="G33">
        <f t="shared" si="0"/>
        <v>0</v>
      </c>
      <c r="H33" t="str">
        <f t="shared" si="1"/>
        <v>，2958611</v>
      </c>
      <c r="I33" t="str">
        <f>VLOOKUP(A33,HOP!A:U,21,0)</f>
        <v>直采</v>
      </c>
    </row>
    <row r="34" ht="14.25" hidden="1" customHeight="1" spans="1:9">
      <c r="A34" s="6" t="s">
        <v>351</v>
      </c>
      <c r="B34" s="7" t="s">
        <v>249</v>
      </c>
      <c r="C34" s="7" t="s">
        <v>113</v>
      </c>
      <c r="D34" s="3">
        <v>1484</v>
      </c>
      <c r="E34" t="str">
        <f>VLOOKUP(A34,HOP!A:L,12,0)</f>
        <v>1484.00</v>
      </c>
      <c r="F34" t="str">
        <f>VLOOKUP(A34,HOP!A:C,3,0)</f>
        <v>2965249</v>
      </c>
      <c r="G34">
        <f t="shared" si="0"/>
        <v>0</v>
      </c>
      <c r="H34" t="str">
        <f t="shared" si="1"/>
        <v>，2965249</v>
      </c>
      <c r="I34" t="str">
        <f>VLOOKUP(A34,HOP!A:U,21,0)</f>
        <v>直采</v>
      </c>
    </row>
    <row r="35" ht="14.25" hidden="1" customHeight="1" spans="1:9">
      <c r="A35" s="6" t="s">
        <v>360</v>
      </c>
      <c r="B35" s="7" t="s">
        <v>324</v>
      </c>
      <c r="C35" s="7" t="s">
        <v>363</v>
      </c>
      <c r="D35" s="3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7" spans="4:4">
      <c r="D37" s="3">
        <f>SUM(D2:D36)</f>
        <v>56725</v>
      </c>
    </row>
    <row r="39" ht="14.25" spans="4:4">
      <c r="D39" s="8" t="s">
        <v>23</v>
      </c>
    </row>
    <row r="43" spans="1:3">
      <c r="A43" t="s">
        <v>379</v>
      </c>
      <c r="C43">
        <v>49140</v>
      </c>
    </row>
    <row r="44" spans="1:3">
      <c r="A44" t="s">
        <v>380</v>
      </c>
      <c r="C44">
        <v>7585</v>
      </c>
    </row>
    <row r="45" spans="1:3">
      <c r="A45" s="5" t="s">
        <v>381</v>
      </c>
      <c r="C45">
        <f>SUBTOTAL(9,C43:C44)</f>
        <v>56725</v>
      </c>
    </row>
  </sheetData>
  <autoFilter ref="A1:I35">
    <filterColumn colId="3">
      <filters>
        <filter val="1,116.00"/>
        <filter val="1,273.00"/>
        <filter val="1,484.00"/>
        <filter val="1,636.00"/>
        <filter val="1,715.00"/>
        <filter val="4,420.00"/>
        <filter val="3,078.00"/>
        <filter val="3,153.00"/>
        <filter val="3,233.00"/>
        <filter val="3,504.00"/>
        <filter val="3,510.00"/>
        <filter val="506.00"/>
        <filter val="912.00"/>
        <filter val="926.00"/>
        <filter val="981.00"/>
        <filter val="986.00"/>
        <filter val="6,212.00"/>
        <filter val="6,466.00"/>
        <filter val="2,495.00"/>
        <filter val="2,943.00"/>
      </filters>
    </filterColumn>
    <filterColumn colId="8">
      <filters>
        <filter val="直连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A1" sqref="A$1:A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382</v>
      </c>
      <c r="B1" s="2" t="s">
        <v>383</v>
      </c>
      <c r="C1" s="2" t="s">
        <v>384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385</v>
      </c>
      <c r="I1" s="2" t="s">
        <v>386</v>
      </c>
      <c r="J1" s="2" t="s">
        <v>387</v>
      </c>
      <c r="K1" s="2" t="s">
        <v>388</v>
      </c>
      <c r="L1" s="2" t="s">
        <v>389</v>
      </c>
      <c r="M1" s="2" t="s">
        <v>390</v>
      </c>
      <c r="N1" s="2" t="s">
        <v>391</v>
      </c>
      <c r="O1" s="2" t="s">
        <v>392</v>
      </c>
      <c r="P1" s="2" t="s">
        <v>393</v>
      </c>
      <c r="Q1" s="2" t="s">
        <v>394</v>
      </c>
      <c r="R1" s="2" t="s">
        <v>395</v>
      </c>
      <c r="S1" s="2" t="s">
        <v>396</v>
      </c>
      <c r="T1" s="2" t="s">
        <v>397</v>
      </c>
      <c r="U1" s="2" t="s">
        <v>398</v>
      </c>
      <c r="V1" s="2" t="s">
        <v>399</v>
      </c>
    </row>
    <row r="2" s="1" customFormat="1" spans="1:22">
      <c r="A2" s="1" t="s">
        <v>351</v>
      </c>
      <c r="B2" s="1" t="s">
        <v>249</v>
      </c>
      <c r="C2" s="1" t="s">
        <v>352</v>
      </c>
      <c r="D2" s="1" t="s">
        <v>400</v>
      </c>
      <c r="E2" s="1" t="s">
        <v>401</v>
      </c>
      <c r="F2" s="1" t="s">
        <v>249</v>
      </c>
      <c r="G2" s="1" t="s">
        <v>113</v>
      </c>
      <c r="H2" s="1" t="s">
        <v>402</v>
      </c>
      <c r="I2" s="1" t="s">
        <v>403</v>
      </c>
      <c r="J2" s="1" t="s">
        <v>404</v>
      </c>
      <c r="K2" s="1" t="s">
        <v>403</v>
      </c>
      <c r="L2" s="1" t="s">
        <v>403</v>
      </c>
      <c r="M2" s="1" t="s">
        <v>405</v>
      </c>
      <c r="N2" s="1" t="s">
        <v>405</v>
      </c>
      <c r="O2" s="1" t="s">
        <v>406</v>
      </c>
      <c r="P2" s="1" t="s">
        <v>407</v>
      </c>
      <c r="Q2" s="1" t="s">
        <v>408</v>
      </c>
      <c r="R2" s="1" t="s">
        <v>409</v>
      </c>
      <c r="S2" s="1" t="s">
        <v>73</v>
      </c>
      <c r="T2" s="1" t="s">
        <v>410</v>
      </c>
      <c r="U2" s="1" t="s">
        <v>411</v>
      </c>
      <c r="V2" s="1" t="s">
        <v>412</v>
      </c>
    </row>
    <row r="3" s="1" customFormat="1" spans="1:22">
      <c r="A3" s="1" t="s">
        <v>311</v>
      </c>
      <c r="B3" s="1" t="s">
        <v>239</v>
      </c>
      <c r="C3" s="1" t="s">
        <v>312</v>
      </c>
      <c r="D3" s="1" t="s">
        <v>314</v>
      </c>
      <c r="E3" s="1" t="s">
        <v>413</v>
      </c>
      <c r="F3" s="1" t="s">
        <v>239</v>
      </c>
      <c r="G3" s="1" t="s">
        <v>165</v>
      </c>
      <c r="H3" s="1" t="s">
        <v>402</v>
      </c>
      <c r="I3" s="1" t="s">
        <v>414</v>
      </c>
      <c r="J3" s="1" t="s">
        <v>404</v>
      </c>
      <c r="K3" s="1" t="s">
        <v>414</v>
      </c>
      <c r="L3" s="1" t="s">
        <v>414</v>
      </c>
      <c r="M3" s="1" t="s">
        <v>405</v>
      </c>
      <c r="N3" s="1" t="s">
        <v>405</v>
      </c>
      <c r="O3" s="1" t="s">
        <v>406</v>
      </c>
      <c r="P3" s="1" t="s">
        <v>407</v>
      </c>
      <c r="Q3" s="1" t="s">
        <v>408</v>
      </c>
      <c r="R3" s="1" t="s">
        <v>415</v>
      </c>
      <c r="S3" s="1" t="s">
        <v>73</v>
      </c>
      <c r="T3" s="1" t="s">
        <v>410</v>
      </c>
      <c r="U3" s="1" t="s">
        <v>411</v>
      </c>
      <c r="V3" s="1" t="s">
        <v>412</v>
      </c>
    </row>
    <row r="4" s="1" customFormat="1" spans="1:22">
      <c r="A4" s="1" t="s">
        <v>302</v>
      </c>
      <c r="B4" s="1" t="s">
        <v>239</v>
      </c>
      <c r="C4" s="1" t="s">
        <v>303</v>
      </c>
      <c r="D4" s="1" t="s">
        <v>305</v>
      </c>
      <c r="E4" s="1" t="s">
        <v>416</v>
      </c>
      <c r="F4" s="1" t="s">
        <v>239</v>
      </c>
      <c r="G4" s="1" t="s">
        <v>249</v>
      </c>
      <c r="H4" s="1" t="s">
        <v>402</v>
      </c>
      <c r="I4" s="1" t="s">
        <v>417</v>
      </c>
      <c r="J4" s="1" t="s">
        <v>404</v>
      </c>
      <c r="K4" s="1" t="s">
        <v>417</v>
      </c>
      <c r="L4" s="1" t="s">
        <v>417</v>
      </c>
      <c r="M4" s="1" t="s">
        <v>405</v>
      </c>
      <c r="N4" s="1" t="s">
        <v>405</v>
      </c>
      <c r="O4" s="1" t="s">
        <v>406</v>
      </c>
      <c r="P4" s="1" t="s">
        <v>407</v>
      </c>
      <c r="Q4" s="1" t="s">
        <v>408</v>
      </c>
      <c r="R4" s="1" t="s">
        <v>418</v>
      </c>
      <c r="S4" s="1" t="s">
        <v>73</v>
      </c>
      <c r="T4" s="1" t="s">
        <v>410</v>
      </c>
      <c r="U4" s="1" t="s">
        <v>419</v>
      </c>
      <c r="V4" s="1" t="s">
        <v>420</v>
      </c>
    </row>
    <row r="5" s="1" customFormat="1" spans="1:22">
      <c r="A5" s="1" t="s">
        <v>236</v>
      </c>
      <c r="B5" s="1" t="s">
        <v>164</v>
      </c>
      <c r="C5" s="1" t="s">
        <v>237</v>
      </c>
      <c r="D5" s="1" t="s">
        <v>131</v>
      </c>
      <c r="E5" s="1" t="s">
        <v>421</v>
      </c>
      <c r="F5" s="1" t="s">
        <v>164</v>
      </c>
      <c r="G5" s="1" t="s">
        <v>239</v>
      </c>
      <c r="H5" s="1" t="s">
        <v>402</v>
      </c>
      <c r="I5" s="1" t="s">
        <v>422</v>
      </c>
      <c r="J5" s="1" t="s">
        <v>404</v>
      </c>
      <c r="K5" s="1" t="s">
        <v>422</v>
      </c>
      <c r="L5" s="1" t="s">
        <v>422</v>
      </c>
      <c r="M5" s="1" t="s">
        <v>405</v>
      </c>
      <c r="N5" s="1" t="s">
        <v>405</v>
      </c>
      <c r="O5" s="1" t="s">
        <v>406</v>
      </c>
      <c r="P5" s="1" t="s">
        <v>407</v>
      </c>
      <c r="Q5" s="1" t="s">
        <v>408</v>
      </c>
      <c r="R5" s="1" t="s">
        <v>423</v>
      </c>
      <c r="S5" s="1" t="s">
        <v>73</v>
      </c>
      <c r="T5" s="1" t="s">
        <v>410</v>
      </c>
      <c r="U5" s="1" t="s">
        <v>411</v>
      </c>
      <c r="V5" s="1" t="s">
        <v>424</v>
      </c>
    </row>
    <row r="6" s="1" customFormat="1" spans="1:22">
      <c r="A6" s="1" t="s">
        <v>345</v>
      </c>
      <c r="B6" s="1" t="s">
        <v>164</v>
      </c>
      <c r="C6" s="1" t="s">
        <v>346</v>
      </c>
      <c r="D6" s="1" t="s">
        <v>425</v>
      </c>
      <c r="E6" s="1" t="s">
        <v>426</v>
      </c>
      <c r="F6" s="1" t="s">
        <v>239</v>
      </c>
      <c r="G6" s="1" t="s">
        <v>113</v>
      </c>
      <c r="H6" s="1" t="s">
        <v>402</v>
      </c>
      <c r="I6" s="1" t="s">
        <v>427</v>
      </c>
      <c r="J6" s="1" t="s">
        <v>404</v>
      </c>
      <c r="K6" s="1" t="s">
        <v>427</v>
      </c>
      <c r="L6" s="1" t="s">
        <v>427</v>
      </c>
      <c r="M6" s="1" t="s">
        <v>405</v>
      </c>
      <c r="N6" s="1" t="s">
        <v>405</v>
      </c>
      <c r="O6" s="1" t="s">
        <v>406</v>
      </c>
      <c r="P6" s="1" t="s">
        <v>407</v>
      </c>
      <c r="Q6" s="1" t="s">
        <v>408</v>
      </c>
      <c r="R6" s="1" t="s">
        <v>428</v>
      </c>
      <c r="S6" s="1" t="s">
        <v>73</v>
      </c>
      <c r="T6" s="1" t="s">
        <v>410</v>
      </c>
      <c r="U6" s="1" t="s">
        <v>411</v>
      </c>
      <c r="V6" s="1" t="s">
        <v>412</v>
      </c>
    </row>
    <row r="7" s="1" customFormat="1" spans="1:22">
      <c r="A7" s="1" t="s">
        <v>217</v>
      </c>
      <c r="B7" s="1" t="s">
        <v>81</v>
      </c>
      <c r="C7" s="1" t="s">
        <v>218</v>
      </c>
      <c r="D7" s="1" t="s">
        <v>429</v>
      </c>
      <c r="E7" s="1" t="s">
        <v>430</v>
      </c>
      <c r="F7" s="1" t="s">
        <v>135</v>
      </c>
      <c r="G7" s="1" t="s">
        <v>164</v>
      </c>
      <c r="H7" s="1" t="s">
        <v>402</v>
      </c>
      <c r="I7" s="1" t="s">
        <v>431</v>
      </c>
      <c r="J7" s="1" t="s">
        <v>404</v>
      </c>
      <c r="K7" s="1" t="s">
        <v>431</v>
      </c>
      <c r="L7" s="1" t="s">
        <v>431</v>
      </c>
      <c r="M7" s="1" t="s">
        <v>405</v>
      </c>
      <c r="N7" s="1" t="s">
        <v>405</v>
      </c>
      <c r="O7" s="1" t="s">
        <v>406</v>
      </c>
      <c r="P7" s="1" t="s">
        <v>407</v>
      </c>
      <c r="Q7" s="1" t="s">
        <v>408</v>
      </c>
      <c r="R7" s="1" t="s">
        <v>432</v>
      </c>
      <c r="S7" s="1" t="s">
        <v>73</v>
      </c>
      <c r="T7" s="1" t="s">
        <v>410</v>
      </c>
      <c r="U7" s="1" t="s">
        <v>419</v>
      </c>
      <c r="V7" s="1" t="s">
        <v>433</v>
      </c>
    </row>
    <row r="8" s="1" customFormat="1" spans="1:22">
      <c r="A8" s="1" t="s">
        <v>150</v>
      </c>
      <c r="B8" s="1" t="s">
        <v>81</v>
      </c>
      <c r="C8" s="1" t="s">
        <v>151</v>
      </c>
      <c r="D8" s="1" t="s">
        <v>153</v>
      </c>
      <c r="E8" s="1" t="s">
        <v>434</v>
      </c>
      <c r="F8" s="1" t="s">
        <v>81</v>
      </c>
      <c r="G8" s="1" t="s">
        <v>135</v>
      </c>
      <c r="H8" s="1" t="s">
        <v>402</v>
      </c>
      <c r="I8" s="1" t="s">
        <v>435</v>
      </c>
      <c r="J8" s="1" t="s">
        <v>404</v>
      </c>
      <c r="K8" s="1" t="s">
        <v>435</v>
      </c>
      <c r="L8" s="1" t="s">
        <v>435</v>
      </c>
      <c r="M8" s="1" t="s">
        <v>405</v>
      </c>
      <c r="N8" s="1" t="s">
        <v>405</v>
      </c>
      <c r="O8" s="1" t="s">
        <v>406</v>
      </c>
      <c r="P8" s="1" t="s">
        <v>407</v>
      </c>
      <c r="Q8" s="1" t="s">
        <v>408</v>
      </c>
      <c r="R8" s="1" t="s">
        <v>436</v>
      </c>
      <c r="S8" s="1" t="s">
        <v>73</v>
      </c>
      <c r="T8" s="1" t="s">
        <v>410</v>
      </c>
      <c r="U8" s="1" t="s">
        <v>419</v>
      </c>
      <c r="V8" s="1" t="s">
        <v>433</v>
      </c>
    </row>
    <row r="9" s="1" customFormat="1" spans="1:22">
      <c r="A9" s="1" t="s">
        <v>254</v>
      </c>
      <c r="B9" s="1" t="s">
        <v>93</v>
      </c>
      <c r="C9" s="1" t="s">
        <v>255</v>
      </c>
      <c r="D9" s="1" t="s">
        <v>425</v>
      </c>
      <c r="E9" s="1" t="s">
        <v>437</v>
      </c>
      <c r="F9" s="1" t="s">
        <v>135</v>
      </c>
      <c r="G9" s="1" t="s">
        <v>249</v>
      </c>
      <c r="H9" s="1" t="s">
        <v>402</v>
      </c>
      <c r="I9" s="1" t="s">
        <v>438</v>
      </c>
      <c r="J9" s="1" t="s">
        <v>404</v>
      </c>
      <c r="K9" s="1" t="s">
        <v>438</v>
      </c>
      <c r="L9" s="1" t="s">
        <v>438</v>
      </c>
      <c r="M9" s="1" t="s">
        <v>405</v>
      </c>
      <c r="N9" s="1" t="s">
        <v>405</v>
      </c>
      <c r="O9" s="1" t="s">
        <v>406</v>
      </c>
      <c r="P9" s="1" t="s">
        <v>407</v>
      </c>
      <c r="Q9" s="1" t="s">
        <v>408</v>
      </c>
      <c r="R9" s="1" t="s">
        <v>439</v>
      </c>
      <c r="S9" s="1" t="s">
        <v>73</v>
      </c>
      <c r="T9" s="1" t="s">
        <v>410</v>
      </c>
      <c r="U9" s="1" t="s">
        <v>411</v>
      </c>
      <c r="V9" s="1" t="s">
        <v>412</v>
      </c>
    </row>
    <row r="10" s="1" customFormat="1" spans="1:22">
      <c r="A10" s="1" t="s">
        <v>278</v>
      </c>
      <c r="B10" s="1" t="s">
        <v>93</v>
      </c>
      <c r="C10" s="1" t="s">
        <v>279</v>
      </c>
      <c r="D10" s="1" t="s">
        <v>425</v>
      </c>
      <c r="E10" s="1" t="s">
        <v>440</v>
      </c>
      <c r="F10" s="1" t="s">
        <v>135</v>
      </c>
      <c r="G10" s="1" t="s">
        <v>249</v>
      </c>
      <c r="H10" s="1" t="s">
        <v>402</v>
      </c>
      <c r="I10" s="1" t="s">
        <v>441</v>
      </c>
      <c r="J10" s="1" t="s">
        <v>404</v>
      </c>
      <c r="K10" s="1" t="s">
        <v>441</v>
      </c>
      <c r="L10" s="1" t="s">
        <v>441</v>
      </c>
      <c r="M10" s="1" t="s">
        <v>405</v>
      </c>
      <c r="N10" s="1" t="s">
        <v>405</v>
      </c>
      <c r="O10" s="1" t="s">
        <v>406</v>
      </c>
      <c r="P10" s="1" t="s">
        <v>407</v>
      </c>
      <c r="Q10" s="1" t="s">
        <v>408</v>
      </c>
      <c r="R10" s="1" t="s">
        <v>442</v>
      </c>
      <c r="S10" s="1" t="s">
        <v>73</v>
      </c>
      <c r="T10" s="1" t="s">
        <v>410</v>
      </c>
      <c r="U10" s="1" t="s">
        <v>411</v>
      </c>
      <c r="V10" s="1" t="s">
        <v>412</v>
      </c>
    </row>
    <row r="11" s="1" customFormat="1" spans="1:22">
      <c r="A11" s="1" t="s">
        <v>261</v>
      </c>
      <c r="B11" s="1" t="s">
        <v>93</v>
      </c>
      <c r="C11" s="1" t="s">
        <v>262</v>
      </c>
      <c r="D11" s="1" t="s">
        <v>425</v>
      </c>
      <c r="E11" s="1" t="s">
        <v>443</v>
      </c>
      <c r="F11" s="1" t="s">
        <v>135</v>
      </c>
      <c r="G11" s="1" t="s">
        <v>249</v>
      </c>
      <c r="H11" s="1" t="s">
        <v>402</v>
      </c>
      <c r="I11" s="1" t="s">
        <v>444</v>
      </c>
      <c r="J11" s="1" t="s">
        <v>404</v>
      </c>
      <c r="K11" s="1" t="s">
        <v>444</v>
      </c>
      <c r="L11" s="1" t="s">
        <v>444</v>
      </c>
      <c r="M11" s="1" t="s">
        <v>405</v>
      </c>
      <c r="N11" s="1" t="s">
        <v>405</v>
      </c>
      <c r="O11" s="1" t="s">
        <v>406</v>
      </c>
      <c r="P11" s="1" t="s">
        <v>407</v>
      </c>
      <c r="Q11" s="1" t="s">
        <v>408</v>
      </c>
      <c r="R11" s="1" t="s">
        <v>445</v>
      </c>
      <c r="S11" s="1" t="s">
        <v>73</v>
      </c>
      <c r="T11" s="1" t="s">
        <v>410</v>
      </c>
      <c r="U11" s="1" t="s">
        <v>411</v>
      </c>
      <c r="V11" s="1" t="s">
        <v>412</v>
      </c>
    </row>
    <row r="12" s="1" customFormat="1" spans="1:22">
      <c r="A12" s="1" t="s">
        <v>268</v>
      </c>
      <c r="B12" s="1" t="s">
        <v>93</v>
      </c>
      <c r="C12" s="1" t="s">
        <v>269</v>
      </c>
      <c r="D12" s="1" t="s">
        <v>425</v>
      </c>
      <c r="E12" s="1" t="s">
        <v>446</v>
      </c>
      <c r="F12" s="1" t="s">
        <v>135</v>
      </c>
      <c r="G12" s="1" t="s">
        <v>249</v>
      </c>
      <c r="H12" s="1" t="s">
        <v>402</v>
      </c>
      <c r="I12" s="1" t="s">
        <v>447</v>
      </c>
      <c r="J12" s="1" t="s">
        <v>404</v>
      </c>
      <c r="K12" s="1" t="s">
        <v>447</v>
      </c>
      <c r="L12" s="1" t="s">
        <v>447</v>
      </c>
      <c r="M12" s="1" t="s">
        <v>405</v>
      </c>
      <c r="N12" s="1" t="s">
        <v>405</v>
      </c>
      <c r="O12" s="1" t="s">
        <v>406</v>
      </c>
      <c r="P12" s="1" t="s">
        <v>407</v>
      </c>
      <c r="Q12" s="1" t="s">
        <v>408</v>
      </c>
      <c r="R12" s="1" t="s">
        <v>448</v>
      </c>
      <c r="S12" s="1" t="s">
        <v>73</v>
      </c>
      <c r="T12" s="1" t="s">
        <v>410</v>
      </c>
      <c r="U12" s="1" t="s">
        <v>411</v>
      </c>
      <c r="V12" s="1" t="s">
        <v>412</v>
      </c>
    </row>
    <row r="13" s="1" customFormat="1" spans="1:22">
      <c r="A13" s="1" t="s">
        <v>275</v>
      </c>
      <c r="B13" s="1" t="s">
        <v>93</v>
      </c>
      <c r="C13" s="1" t="s">
        <v>276</v>
      </c>
      <c r="D13" s="1" t="s">
        <v>425</v>
      </c>
      <c r="E13" s="1" t="s">
        <v>449</v>
      </c>
      <c r="F13" s="1" t="s">
        <v>135</v>
      </c>
      <c r="G13" s="1" t="s">
        <v>249</v>
      </c>
      <c r="H13" s="1" t="s">
        <v>402</v>
      </c>
      <c r="I13" s="1" t="s">
        <v>444</v>
      </c>
      <c r="J13" s="1" t="s">
        <v>404</v>
      </c>
      <c r="K13" s="1" t="s">
        <v>444</v>
      </c>
      <c r="L13" s="1" t="s">
        <v>444</v>
      </c>
      <c r="M13" s="1" t="s">
        <v>405</v>
      </c>
      <c r="N13" s="1" t="s">
        <v>405</v>
      </c>
      <c r="O13" s="1" t="s">
        <v>406</v>
      </c>
      <c r="P13" s="1" t="s">
        <v>407</v>
      </c>
      <c r="Q13" s="1" t="s">
        <v>408</v>
      </c>
      <c r="R13" s="1" t="s">
        <v>450</v>
      </c>
      <c r="S13" s="1" t="s">
        <v>73</v>
      </c>
      <c r="T13" s="1" t="s">
        <v>410</v>
      </c>
      <c r="U13" s="1" t="s">
        <v>411</v>
      </c>
      <c r="V13" s="1" t="s">
        <v>412</v>
      </c>
    </row>
    <row r="14" s="1" customFormat="1" spans="1:22">
      <c r="A14" s="1" t="s">
        <v>143</v>
      </c>
      <c r="B14" s="1" t="s">
        <v>134</v>
      </c>
      <c r="C14" s="1" t="s">
        <v>144</v>
      </c>
      <c r="D14" s="1" t="s">
        <v>131</v>
      </c>
      <c r="E14" s="1" t="s">
        <v>451</v>
      </c>
      <c r="F14" s="1" t="s">
        <v>93</v>
      </c>
      <c r="G14" s="1" t="s">
        <v>135</v>
      </c>
      <c r="H14" s="1" t="s">
        <v>402</v>
      </c>
      <c r="I14" s="1" t="s">
        <v>452</v>
      </c>
      <c r="J14" s="1" t="s">
        <v>404</v>
      </c>
      <c r="K14" s="1" t="s">
        <v>452</v>
      </c>
      <c r="L14" s="1" t="s">
        <v>452</v>
      </c>
      <c r="M14" s="1" t="s">
        <v>405</v>
      </c>
      <c r="N14" s="1" t="s">
        <v>405</v>
      </c>
      <c r="O14" s="1" t="s">
        <v>406</v>
      </c>
      <c r="P14" s="1" t="s">
        <v>407</v>
      </c>
      <c r="Q14" s="1" t="s">
        <v>408</v>
      </c>
      <c r="R14" s="1" t="s">
        <v>453</v>
      </c>
      <c r="S14" s="1" t="s">
        <v>73</v>
      </c>
      <c r="T14" s="1" t="s">
        <v>410</v>
      </c>
      <c r="U14" s="1" t="s">
        <v>411</v>
      </c>
      <c r="V14" s="1" t="s">
        <v>424</v>
      </c>
    </row>
    <row r="15" s="1" customFormat="1" spans="1:22">
      <c r="A15" s="1" t="s">
        <v>293</v>
      </c>
      <c r="B15" s="1" t="s">
        <v>133</v>
      </c>
      <c r="C15" s="1" t="s">
        <v>294</v>
      </c>
      <c r="D15" s="1" t="s">
        <v>296</v>
      </c>
      <c r="E15" s="1" t="s">
        <v>454</v>
      </c>
      <c r="F15" s="1" t="s">
        <v>164</v>
      </c>
      <c r="G15" s="1" t="s">
        <v>249</v>
      </c>
      <c r="H15" s="1" t="s">
        <v>402</v>
      </c>
      <c r="I15" s="1" t="s">
        <v>455</v>
      </c>
      <c r="J15" s="1" t="s">
        <v>404</v>
      </c>
      <c r="K15" s="1" t="s">
        <v>455</v>
      </c>
      <c r="L15" s="1" t="s">
        <v>455</v>
      </c>
      <c r="M15" s="1" t="s">
        <v>405</v>
      </c>
      <c r="N15" s="1" t="s">
        <v>405</v>
      </c>
      <c r="O15" s="1" t="s">
        <v>406</v>
      </c>
      <c r="P15" s="1" t="s">
        <v>407</v>
      </c>
      <c r="Q15" s="1" t="s">
        <v>408</v>
      </c>
      <c r="R15" s="1" t="s">
        <v>456</v>
      </c>
      <c r="S15" s="1" t="s">
        <v>73</v>
      </c>
      <c r="T15" s="1" t="s">
        <v>410</v>
      </c>
      <c r="U15" s="1" t="s">
        <v>419</v>
      </c>
      <c r="V15" s="1" t="s">
        <v>420</v>
      </c>
    </row>
    <row r="16" s="1" customFormat="1" spans="1:22">
      <c r="A16" s="1" t="s">
        <v>140</v>
      </c>
      <c r="B16" s="1" t="s">
        <v>133</v>
      </c>
      <c r="C16" s="1" t="s">
        <v>141</v>
      </c>
      <c r="D16" s="1" t="s">
        <v>131</v>
      </c>
      <c r="E16" s="1" t="s">
        <v>457</v>
      </c>
      <c r="F16" s="1" t="s">
        <v>134</v>
      </c>
      <c r="G16" s="1" t="s">
        <v>135</v>
      </c>
      <c r="H16" s="1" t="s">
        <v>402</v>
      </c>
      <c r="I16" s="1" t="s">
        <v>458</v>
      </c>
      <c r="J16" s="1" t="s">
        <v>404</v>
      </c>
      <c r="K16" s="1" t="s">
        <v>458</v>
      </c>
      <c r="L16" s="1" t="s">
        <v>458</v>
      </c>
      <c r="M16" s="1" t="s">
        <v>405</v>
      </c>
      <c r="N16" s="1" t="s">
        <v>405</v>
      </c>
      <c r="O16" s="1" t="s">
        <v>406</v>
      </c>
      <c r="P16" s="1" t="s">
        <v>407</v>
      </c>
      <c r="Q16" s="1" t="s">
        <v>408</v>
      </c>
      <c r="R16" s="1" t="s">
        <v>459</v>
      </c>
      <c r="S16" s="1" t="s">
        <v>73</v>
      </c>
      <c r="T16" s="1" t="s">
        <v>410</v>
      </c>
      <c r="U16" s="1" t="s">
        <v>411</v>
      </c>
      <c r="V16" s="1" t="s">
        <v>424</v>
      </c>
    </row>
    <row r="17" s="1" customFormat="1" spans="1:22">
      <c r="A17" s="1" t="s">
        <v>128</v>
      </c>
      <c r="B17" s="1" t="s">
        <v>133</v>
      </c>
      <c r="C17" s="1" t="s">
        <v>129</v>
      </c>
      <c r="D17" s="1" t="s">
        <v>131</v>
      </c>
      <c r="E17" s="1" t="s">
        <v>460</v>
      </c>
      <c r="F17" s="1" t="s">
        <v>134</v>
      </c>
      <c r="G17" s="1" t="s">
        <v>135</v>
      </c>
      <c r="H17" s="1" t="s">
        <v>402</v>
      </c>
      <c r="I17" s="1" t="s">
        <v>458</v>
      </c>
      <c r="J17" s="1" t="s">
        <v>404</v>
      </c>
      <c r="K17" s="1" t="s">
        <v>458</v>
      </c>
      <c r="L17" s="1" t="s">
        <v>458</v>
      </c>
      <c r="M17" s="1" t="s">
        <v>405</v>
      </c>
      <c r="N17" s="1" t="s">
        <v>405</v>
      </c>
      <c r="O17" s="1" t="s">
        <v>406</v>
      </c>
      <c r="P17" s="1" t="s">
        <v>407</v>
      </c>
      <c r="Q17" s="1" t="s">
        <v>408</v>
      </c>
      <c r="R17" s="1" t="s">
        <v>461</v>
      </c>
      <c r="S17" s="1" t="s">
        <v>73</v>
      </c>
      <c r="T17" s="1" t="s">
        <v>410</v>
      </c>
      <c r="U17" s="1" t="s">
        <v>411</v>
      </c>
      <c r="V17" s="1" t="s">
        <v>424</v>
      </c>
    </row>
    <row r="18" s="1" customFormat="1" spans="1:22">
      <c r="A18" s="1" t="s">
        <v>98</v>
      </c>
      <c r="B18" s="1" t="s">
        <v>103</v>
      </c>
      <c r="C18" s="1" t="s">
        <v>99</v>
      </c>
      <c r="D18" s="1" t="s">
        <v>101</v>
      </c>
      <c r="E18" s="1" t="s">
        <v>462</v>
      </c>
      <c r="F18" s="1" t="s">
        <v>80</v>
      </c>
      <c r="G18" s="1" t="s">
        <v>81</v>
      </c>
      <c r="H18" s="1" t="s">
        <v>402</v>
      </c>
      <c r="I18" s="1" t="s">
        <v>463</v>
      </c>
      <c r="J18" s="1" t="s">
        <v>404</v>
      </c>
      <c r="K18" s="1" t="s">
        <v>463</v>
      </c>
      <c r="L18" s="1" t="s">
        <v>463</v>
      </c>
      <c r="M18" s="1" t="s">
        <v>405</v>
      </c>
      <c r="N18" s="1" t="s">
        <v>405</v>
      </c>
      <c r="O18" s="1" t="s">
        <v>406</v>
      </c>
      <c r="P18" s="1" t="s">
        <v>407</v>
      </c>
      <c r="Q18" s="1" t="s">
        <v>408</v>
      </c>
      <c r="R18" s="1" t="s">
        <v>464</v>
      </c>
      <c r="S18" s="1" t="s">
        <v>73</v>
      </c>
      <c r="T18" s="1" t="s">
        <v>410</v>
      </c>
      <c r="U18" s="1" t="s">
        <v>419</v>
      </c>
      <c r="V18" s="1" t="s">
        <v>412</v>
      </c>
    </row>
    <row r="19" s="1" customFormat="1" spans="1:22">
      <c r="A19" s="1" t="s">
        <v>87</v>
      </c>
      <c r="B19" s="1" t="s">
        <v>92</v>
      </c>
      <c r="C19" s="1" t="s">
        <v>88</v>
      </c>
      <c r="D19" s="1" t="s">
        <v>90</v>
      </c>
      <c r="E19" s="1" t="s">
        <v>465</v>
      </c>
      <c r="F19" s="1" t="s">
        <v>93</v>
      </c>
      <c r="G19" s="1" t="s">
        <v>81</v>
      </c>
      <c r="H19" s="1" t="s">
        <v>402</v>
      </c>
      <c r="I19" s="1" t="s">
        <v>466</v>
      </c>
      <c r="J19" s="1" t="s">
        <v>404</v>
      </c>
      <c r="K19" s="1" t="s">
        <v>466</v>
      </c>
      <c r="L19" s="1" t="s">
        <v>466</v>
      </c>
      <c r="M19" s="1" t="s">
        <v>405</v>
      </c>
      <c r="N19" s="1" t="s">
        <v>405</v>
      </c>
      <c r="O19" s="1" t="s">
        <v>406</v>
      </c>
      <c r="P19" s="1" t="s">
        <v>407</v>
      </c>
      <c r="Q19" s="1" t="s">
        <v>408</v>
      </c>
      <c r="R19" s="1" t="s">
        <v>467</v>
      </c>
      <c r="S19" s="1" t="s">
        <v>73</v>
      </c>
      <c r="T19" s="1" t="s">
        <v>410</v>
      </c>
      <c r="U19" s="1" t="s">
        <v>411</v>
      </c>
      <c r="V19" s="1" t="s">
        <v>412</v>
      </c>
    </row>
    <row r="20" s="1" customFormat="1" spans="1:22">
      <c r="A20" s="1" t="s">
        <v>207</v>
      </c>
      <c r="B20" s="1" t="s">
        <v>212</v>
      </c>
      <c r="C20" s="1" t="s">
        <v>208</v>
      </c>
      <c r="D20" s="1" t="s">
        <v>468</v>
      </c>
      <c r="E20" s="1" t="s">
        <v>469</v>
      </c>
      <c r="F20" s="1" t="s">
        <v>134</v>
      </c>
      <c r="G20" s="1" t="s">
        <v>164</v>
      </c>
      <c r="H20" s="1" t="s">
        <v>402</v>
      </c>
      <c r="I20" s="1" t="s">
        <v>470</v>
      </c>
      <c r="J20" s="1" t="s">
        <v>404</v>
      </c>
      <c r="K20" s="1" t="s">
        <v>470</v>
      </c>
      <c r="L20" s="1" t="s">
        <v>470</v>
      </c>
      <c r="M20" s="1" t="s">
        <v>405</v>
      </c>
      <c r="N20" s="1" t="s">
        <v>405</v>
      </c>
      <c r="O20" s="1" t="s">
        <v>406</v>
      </c>
      <c r="P20" s="1" t="s">
        <v>407</v>
      </c>
      <c r="Q20" s="1" t="s">
        <v>408</v>
      </c>
      <c r="R20" s="1" t="s">
        <v>471</v>
      </c>
      <c r="S20" s="1" t="s">
        <v>73</v>
      </c>
      <c r="T20" s="1" t="s">
        <v>410</v>
      </c>
      <c r="U20" s="1" t="s">
        <v>411</v>
      </c>
      <c r="V20" s="1" t="s">
        <v>412</v>
      </c>
    </row>
    <row r="21" s="1" customFormat="1" spans="1:22">
      <c r="A21" s="1" t="s">
        <v>336</v>
      </c>
      <c r="B21" s="1" t="s">
        <v>340</v>
      </c>
      <c r="C21" s="1" t="s">
        <v>337</v>
      </c>
      <c r="D21" s="1" t="s">
        <v>472</v>
      </c>
      <c r="E21" s="1" t="s">
        <v>473</v>
      </c>
      <c r="F21" s="1" t="s">
        <v>165</v>
      </c>
      <c r="G21" s="1" t="s">
        <v>113</v>
      </c>
      <c r="H21" s="1" t="s">
        <v>402</v>
      </c>
      <c r="I21" s="1" t="s">
        <v>474</v>
      </c>
      <c r="J21" s="1" t="s">
        <v>404</v>
      </c>
      <c r="K21" s="1" t="s">
        <v>474</v>
      </c>
      <c r="L21" s="1" t="s">
        <v>474</v>
      </c>
      <c r="M21" s="1" t="s">
        <v>405</v>
      </c>
      <c r="N21" s="1" t="s">
        <v>405</v>
      </c>
      <c r="O21" s="1" t="s">
        <v>406</v>
      </c>
      <c r="P21" s="1" t="s">
        <v>407</v>
      </c>
      <c r="Q21" s="1" t="s">
        <v>408</v>
      </c>
      <c r="R21" s="1" t="s">
        <v>475</v>
      </c>
      <c r="S21" s="1" t="s">
        <v>73</v>
      </c>
      <c r="T21" s="1" t="s">
        <v>410</v>
      </c>
      <c r="U21" s="1" t="s">
        <v>411</v>
      </c>
      <c r="V21" s="1" t="s">
        <v>412</v>
      </c>
    </row>
    <row r="22" s="1" customFormat="1" spans="1:22">
      <c r="A22" s="1" t="s">
        <v>70</v>
      </c>
      <c r="B22" s="1" t="s">
        <v>79</v>
      </c>
      <c r="C22" s="1" t="s">
        <v>71</v>
      </c>
      <c r="D22" s="1" t="s">
        <v>76</v>
      </c>
      <c r="E22" s="1" t="s">
        <v>476</v>
      </c>
      <c r="F22" s="1" t="s">
        <v>80</v>
      </c>
      <c r="G22" s="1" t="s">
        <v>81</v>
      </c>
      <c r="H22" s="1" t="s">
        <v>402</v>
      </c>
      <c r="I22" s="1" t="s">
        <v>477</v>
      </c>
      <c r="J22" s="1" t="s">
        <v>404</v>
      </c>
      <c r="K22" s="1" t="s">
        <v>477</v>
      </c>
      <c r="L22" s="1" t="s">
        <v>477</v>
      </c>
      <c r="M22" s="1" t="s">
        <v>405</v>
      </c>
      <c r="N22" s="1" t="s">
        <v>405</v>
      </c>
      <c r="O22" s="1" t="s">
        <v>406</v>
      </c>
      <c r="P22" s="1" t="s">
        <v>407</v>
      </c>
      <c r="Q22" s="1" t="s">
        <v>408</v>
      </c>
      <c r="R22" s="1" t="s">
        <v>478</v>
      </c>
      <c r="S22" s="1" t="s">
        <v>73</v>
      </c>
      <c r="T22" s="1" t="s">
        <v>410</v>
      </c>
      <c r="U22" s="1" t="s">
        <v>411</v>
      </c>
      <c r="V22" s="1" t="s">
        <v>412</v>
      </c>
    </row>
    <row r="23" s="1" customFormat="1" spans="1:22">
      <c r="A23" s="1" t="s">
        <v>479</v>
      </c>
      <c r="B23" s="1" t="s">
        <v>480</v>
      </c>
      <c r="C23" s="1" t="s">
        <v>481</v>
      </c>
      <c r="D23" s="1" t="s">
        <v>482</v>
      </c>
      <c r="E23" s="1" t="s">
        <v>483</v>
      </c>
      <c r="F23" s="1" t="s">
        <v>80</v>
      </c>
      <c r="G23" s="1" t="s">
        <v>135</v>
      </c>
      <c r="H23" s="1" t="s">
        <v>402</v>
      </c>
      <c r="I23" s="1" t="s">
        <v>484</v>
      </c>
      <c r="J23" s="1" t="s">
        <v>404</v>
      </c>
      <c r="K23" s="1" t="s">
        <v>484</v>
      </c>
      <c r="L23" s="1" t="s">
        <v>406</v>
      </c>
      <c r="M23" s="1" t="s">
        <v>485</v>
      </c>
      <c r="N23" s="1" t="s">
        <v>485</v>
      </c>
      <c r="O23" s="1" t="s">
        <v>406</v>
      </c>
      <c r="P23" s="1" t="s">
        <v>407</v>
      </c>
      <c r="Q23" s="1" t="s">
        <v>408</v>
      </c>
      <c r="R23" s="1" t="s">
        <v>486</v>
      </c>
      <c r="S23" s="1" t="s">
        <v>73</v>
      </c>
      <c r="T23" s="1" t="s">
        <v>410</v>
      </c>
      <c r="U23" s="1" t="s">
        <v>411</v>
      </c>
      <c r="V23" s="1" t="s">
        <v>487</v>
      </c>
    </row>
    <row r="24" s="1" customFormat="1" spans="1:22">
      <c r="A24" s="1" t="s">
        <v>243</v>
      </c>
      <c r="B24" s="1" t="s">
        <v>248</v>
      </c>
      <c r="C24" s="1" t="s">
        <v>244</v>
      </c>
      <c r="D24" s="1" t="s">
        <v>246</v>
      </c>
      <c r="E24" s="1" t="s">
        <v>488</v>
      </c>
      <c r="F24" s="1" t="s">
        <v>164</v>
      </c>
      <c r="G24" s="1" t="s">
        <v>249</v>
      </c>
      <c r="H24" s="1" t="s">
        <v>402</v>
      </c>
      <c r="I24" s="1" t="s">
        <v>489</v>
      </c>
      <c r="J24" s="1" t="s">
        <v>404</v>
      </c>
      <c r="K24" s="1" t="s">
        <v>489</v>
      </c>
      <c r="L24" s="1" t="s">
        <v>489</v>
      </c>
      <c r="M24" s="1" t="s">
        <v>405</v>
      </c>
      <c r="N24" s="1" t="s">
        <v>405</v>
      </c>
      <c r="O24" s="1" t="s">
        <v>406</v>
      </c>
      <c r="P24" s="1" t="s">
        <v>407</v>
      </c>
      <c r="Q24" s="1" t="s">
        <v>408</v>
      </c>
      <c r="R24" s="1" t="s">
        <v>490</v>
      </c>
      <c r="S24" s="1" t="s">
        <v>73</v>
      </c>
      <c r="T24" s="1" t="s">
        <v>410</v>
      </c>
      <c r="U24" s="1" t="s">
        <v>411</v>
      </c>
      <c r="V24" s="1" t="s">
        <v>412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2023-01-30T06:41:02Z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252B0F506CFA42B9845C18CAE04A655E</vt:lpwstr>
  </property>
</Properties>
</file>