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<sst xmlns="http://schemas.openxmlformats.org/spreadsheetml/2006/main" count="319" uniqueCount="158">
  <si>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</si>
  <si>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</si>
  <si>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</si>
  <si>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</si>
  <si>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</si>
  <si>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</si>
  <si>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</si>
  <si>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</si>
  <si>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</si>
  <si>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</si>
  <si>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</si>
  <si>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</si>
  <si>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</si>
  <si>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</si>
  <si>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</si>
  <si>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</si>
  <si>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</si>
  <si>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</si>
  <si>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</si>
  <si>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</si>
  <si>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</si>
  <si>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</si>
  <si>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</si>
  <si>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</si>
  <si>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</si>
  <si>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999221974865503	</t>
  </si>
  <si>
    <t>Ctrip</t>
  </si>
  <si>
    <t>正常</t>
  </si>
  <si>
    <t>[台北]台北花园大酒店(Taipei Garden Hotel)(80941308)</t>
  </si>
  <si>
    <t>雅致双床房&lt;至多8间&gt;&lt;2人入住&gt;</t>
  </si>
  <si>
    <t>CNY</t>
  </si>
  <si>
    <t>CHENG/KAILUNG</t>
  </si>
  <si>
    <t>CA13744230130CNY</t>
  </si>
  <si>
    <t>未提现</t>
  </si>
  <si>
    <t>携程开票</t>
  </si>
  <si>
    <t xml:space="preserve">2891351	</t>
  </si>
  <si>
    <t xml:space="preserve">	</t>
  </si>
  <si>
    <t xml:space="preserve">999222056638758	</t>
  </si>
  <si>
    <t>[台北]城市商旅(台北北门分馆)(City Suite (Taipei Beimen))(80941478)</t>
  </si>
  <si>
    <t>北门豪华客房&lt;至多8间&gt;&lt;2人入住&gt;</t>
  </si>
  <si>
    <t>SU/Yu Ling</t>
  </si>
  <si>
    <t xml:space="preserve">2915380	</t>
  </si>
  <si>
    <t xml:space="preserve">11739731	</t>
  </si>
  <si>
    <t xml:space="preserve">999222107898693	</t>
  </si>
  <si>
    <t>[高雄]高雄鹤宫寓(Hok House)(80941966)</t>
  </si>
  <si>
    <t>经典双人房&lt;至多8间&gt;&lt;2人入住&gt;</t>
  </si>
  <si>
    <t>TSAI/TZUTE</t>
  </si>
  <si>
    <t xml:space="preserve">2928325	</t>
  </si>
  <si>
    <t xml:space="preserve">-1435204943	</t>
  </si>
  <si>
    <t xml:space="preserve">999222110026991	</t>
  </si>
  <si>
    <t>[台南]图森文旅(Tourism Inn)(80941880)</t>
  </si>
  <si>
    <t>经济双人间&lt;至多8间&gt;&lt;2人入住&gt;&lt;早餐&gt;</t>
  </si>
  <si>
    <t>TAI/TUNJU</t>
  </si>
  <si>
    <t xml:space="preserve">2928812	</t>
  </si>
  <si>
    <t xml:space="preserve">20444	</t>
  </si>
  <si>
    <t xml:space="preserve">999222133170190	</t>
  </si>
  <si>
    <t>[南投]南投埔里镇宝大饭店(Cheng Pao Hotel)(82340410)</t>
  </si>
  <si>
    <t>标准双人房&lt;至多8间&gt;&lt;2人入住&gt;&lt;早餐&gt;</t>
  </si>
  <si>
    <t>LI/YU CHENG,LI/YU CHENG</t>
  </si>
  <si>
    <t xml:space="preserve">2934558	</t>
  </si>
  <si>
    <t xml:space="preserve">84587650	</t>
  </si>
  <si>
    <t xml:space="preserve">999222135806091	</t>
  </si>
  <si>
    <t>[台南]枫华沐月台南行馆(Maple Hotel)(80941671)</t>
  </si>
  <si>
    <t>豪华双人房&lt;至多8间&gt;&lt;2人入住&gt;</t>
  </si>
  <si>
    <t>LU/MINHSIN</t>
  </si>
  <si>
    <t xml:space="preserve">2934822	</t>
  </si>
  <si>
    <t xml:space="preserve">123440	</t>
  </si>
  <si>
    <t xml:space="preserve">999222144762229	</t>
  </si>
  <si>
    <t>[宜兰]非杋精品汽车旅馆(Feifan Boutique Motel)(81211152)</t>
  </si>
  <si>
    <t>豪华双人间A&lt;2人入住&gt;&lt;早餐&gt;</t>
  </si>
  <si>
    <t>SUNG/YUCHEN</t>
  </si>
  <si>
    <t xml:space="preserve">2937334	</t>
  </si>
  <si>
    <t xml:space="preserve">1950	</t>
  </si>
  <si>
    <t xml:space="preserve">999222145412467	</t>
  </si>
  <si>
    <t>[高雄]高雄85璀璨旅店(85 Bright Hotel)(81210331)</t>
  </si>
  <si>
    <t>标准双人房&lt;2人入住&gt;</t>
  </si>
  <si>
    <t>Hsiao/Rong,Hsiao/Rong</t>
  </si>
  <si>
    <t xml:space="preserve">2937645	</t>
  </si>
  <si>
    <t>，</t>
  </si>
  <si>
    <t>5192 CNY</t>
  </si>
  <si>
    <t>A230130091225481</t>
  </si>
  <si>
    <t>总计：5192元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</si>
  <si>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</si>
  <si>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</si>
  <si>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</si>
  <si>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</si>
  <si>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</si>
  <si>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</si>
  <si>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</si>
  <si>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</si>
  <si>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</si>
  <si>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</si>
  <si>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</si>
  <si>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</si>
  <si>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</si>
  <si>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</si>
  <si>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</si>
  <si>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</si>
  <si>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</si>
  <si>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</si>
  <si>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</si>
  <si>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2023-01-09</t>
  </si>
  <si>
    <t>2934558</t>
  </si>
  <si>
    <t>南投埔里镇宝大饭店</t>
  </si>
  <si>
    <t>LI YU CHENG,LI YU CHENG</t>
  </si>
  <si>
    <t>2023-01-14</t>
  </si>
  <si>
    <t>2023-01-15</t>
  </si>
  <si>
    <t>退房日月结</t>
  </si>
  <si>
    <t>455.00</t>
  </si>
  <si>
    <t>RMB</t>
  </si>
  <si>
    <t>0</t>
  </si>
  <si>
    <t>0.00</t>
  </si>
  <si>
    <t>携程汇登国内直连</t>
  </si>
  <si>
    <t>01.011264</t>
  </si>
  <si>
    <t>2023-01-09 22:53:23</t>
  </si>
  <si>
    <t>否</t>
  </si>
  <si>
    <t>广州汇登信息科技有限公司</t>
  </si>
  <si>
    <t>直连</t>
  </si>
  <si>
    <t>中国</t>
  </si>
  <si>
    <t>2023-01-07</t>
  </si>
  <si>
    <t>2928812</t>
  </si>
  <si>
    <t>图森文旅</t>
  </si>
  <si>
    <t>TAI TUNJU</t>
  </si>
  <si>
    <t>439.00</t>
  </si>
  <si>
    <t>2023-01-07 17:35:28</t>
  </si>
  <si>
    <t>2023-01-10</t>
  </si>
  <si>
    <t>2934822</t>
  </si>
  <si>
    <t>枫华沐月台南行馆</t>
  </si>
  <si>
    <t>LU MINHSIN</t>
  </si>
  <si>
    <t>604.00</t>
  </si>
  <si>
    <t>2023-01-10 01:42:14</t>
  </si>
  <si>
    <t>2023-01-02</t>
  </si>
  <si>
    <t>2915380</t>
  </si>
  <si>
    <t>城市商旅(台北北门分馆)</t>
  </si>
  <si>
    <t>SU Yu Ling</t>
  </si>
  <si>
    <t>734.00</t>
  </si>
  <si>
    <t>2023-01-02 00:08:23</t>
  </si>
  <si>
    <t>2022-12-21</t>
  </si>
  <si>
    <t>2891351</t>
  </si>
  <si>
    <t>台北花园大酒店</t>
  </si>
  <si>
    <t>CHENG KAILUNG</t>
  </si>
  <si>
    <t>991.00</t>
  </si>
  <si>
    <t>2022-12-21 16:42:15</t>
  </si>
  <si>
    <t>2937334</t>
  </si>
  <si>
    <t>非杋精品汽车旅馆</t>
  </si>
  <si>
    <t>SUNG YUCHEN</t>
  </si>
  <si>
    <t>910.00</t>
  </si>
  <si>
    <t>2023-01-10 20:42:02</t>
  </si>
  <si>
    <t>2937645</t>
  </si>
  <si>
    <t>高雄85璀璨旅店</t>
  </si>
  <si>
    <t>Hsiao Rong,Hsiao Rong</t>
  </si>
  <si>
    <t>307.00</t>
  </si>
  <si>
    <t>2023-01-10 22:14:33</t>
  </si>
  <si>
    <t>2928325</t>
  </si>
  <si>
    <t>高雄鹤宫寓</t>
  </si>
  <si>
    <t>TSAI TZUTE</t>
  </si>
  <si>
    <t>752.00</t>
  </si>
  <si>
    <t>2023-01-07 14:33:38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</si>
</sst>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44940</v>
      </c>
      <c r="G2" s="6">
        <v>44941</v>
      </c>
      <c r="H2" s="4">
        <v>1</v>
      </c>
      <c r="I2" s="4">
        <v>1</v>
      </c>
      <c r="J2" s="4">
        <v>1</v>
      </c>
      <c r="K2" s="4" t="s">
        <v>30</v>
      </c>
      <c r="L2" s="4">
        <v>991</v>
      </c>
      <c r="M2" s="4">
        <v>991</v>
      </c>
      <c r="N2" s="4" t="s">
        <v>31</v>
      </c>
      <c r="O2" s="4" t="s">
        <v>32</v>
      </c>
      <c r="P2" s="4" t="s">
        <v>33</v>
      </c>
      <c r="Q2" s="4">
        <v>0</v>
      </c>
      <c r="R2" s="7">
        <v>44916</v>
      </c>
      <c r="S2" s="6">
        <v>44956</v>
      </c>
      <c r="T2" s="4" t="s">
        <v>34</v>
      </c>
      <c r="U2" s="4">
        <v>991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44940</v>
      </c>
      <c r="G3" s="6">
        <v>44941</v>
      </c>
      <c r="H3" s="4">
        <v>1</v>
      </c>
      <c r="I3" s="4">
        <v>1</v>
      </c>
      <c r="J3" s="4">
        <v>1</v>
      </c>
      <c r="K3" s="4" t="s">
        <v>30</v>
      </c>
      <c r="L3" s="4">
        <v>734</v>
      </c>
      <c r="M3" s="4">
        <v>734</v>
      </c>
      <c r="N3" s="4" t="s">
        <v>40</v>
      </c>
      <c r="O3" s="4" t="s">
        <v>32</v>
      </c>
      <c r="P3" s="4" t="s">
        <v>33</v>
      </c>
      <c r="Q3" s="4">
        <v>0</v>
      </c>
      <c r="R3" s="7">
        <v>44928</v>
      </c>
      <c r="S3" s="6">
        <v>44956</v>
      </c>
      <c r="T3" s="4" t="s">
        <v>34</v>
      </c>
      <c r="U3" s="4">
        <v>734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44940</v>
      </c>
      <c r="G4" s="6">
        <v>44941</v>
      </c>
      <c r="H4" s="4">
        <v>1</v>
      </c>
      <c r="I4" s="4">
        <v>1</v>
      </c>
      <c r="J4" s="4">
        <v>1</v>
      </c>
      <c r="K4" s="4" t="s">
        <v>30</v>
      </c>
      <c r="L4" s="4">
        <v>752</v>
      </c>
      <c r="M4" s="4">
        <v>752</v>
      </c>
      <c r="N4" s="4" t="s">
        <v>46</v>
      </c>
      <c r="O4" s="4" t="s">
        <v>32</v>
      </c>
      <c r="P4" s="4" t="s">
        <v>33</v>
      </c>
      <c r="Q4" s="4">
        <v>0</v>
      </c>
      <c r="R4" s="7">
        <v>44933</v>
      </c>
      <c r="S4" s="6">
        <v>44956</v>
      </c>
      <c r="T4" s="4" t="s">
        <v>34</v>
      </c>
      <c r="U4" s="4">
        <v>752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44940</v>
      </c>
      <c r="G5" s="6">
        <v>44941</v>
      </c>
      <c r="H5" s="4">
        <v>1</v>
      </c>
      <c r="I5" s="4">
        <v>1</v>
      </c>
      <c r="J5" s="4">
        <v>1</v>
      </c>
      <c r="K5" s="4" t="s">
        <v>30</v>
      </c>
      <c r="L5" s="4">
        <v>439</v>
      </c>
      <c r="M5" s="4">
        <v>439</v>
      </c>
      <c r="N5" s="4" t="s">
        <v>52</v>
      </c>
      <c r="O5" s="4" t="s">
        <v>32</v>
      </c>
      <c r="P5" s="4" t="s">
        <v>33</v>
      </c>
      <c r="Q5" s="4">
        <v>0</v>
      </c>
      <c r="R5" s="7">
        <v>44933</v>
      </c>
      <c r="S5" s="6">
        <v>44956</v>
      </c>
      <c r="T5" s="4" t="s">
        <v>34</v>
      </c>
      <c r="U5" s="4">
        <v>439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44940</v>
      </c>
      <c r="G6" s="6">
        <v>44941</v>
      </c>
      <c r="H6" s="4">
        <v>1</v>
      </c>
      <c r="I6" s="4">
        <v>1</v>
      </c>
      <c r="J6" s="4">
        <v>1</v>
      </c>
      <c r="K6" s="4" t="s">
        <v>30</v>
      </c>
      <c r="L6" s="4">
        <v>455</v>
      </c>
      <c r="M6" s="4">
        <v>455</v>
      </c>
      <c r="N6" s="4" t="s">
        <v>58</v>
      </c>
      <c r="O6" s="4" t="s">
        <v>32</v>
      </c>
      <c r="P6" s="4" t="s">
        <v>33</v>
      </c>
      <c r="Q6" s="4">
        <v>0</v>
      </c>
      <c r="R6" s="7">
        <v>44935</v>
      </c>
      <c r="S6" s="6">
        <v>44956</v>
      </c>
      <c r="T6" s="4" t="s">
        <v>34</v>
      </c>
      <c r="U6" s="4">
        <v>455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44940</v>
      </c>
      <c r="G7" s="6">
        <v>44941</v>
      </c>
      <c r="H7" s="4">
        <v>1</v>
      </c>
      <c r="I7" s="4">
        <v>1</v>
      </c>
      <c r="J7" s="4">
        <v>1</v>
      </c>
      <c r="K7" s="4" t="s">
        <v>30</v>
      </c>
      <c r="L7" s="4">
        <v>604</v>
      </c>
      <c r="M7" s="4">
        <v>604</v>
      </c>
      <c r="N7" s="4" t="s">
        <v>64</v>
      </c>
      <c r="O7" s="4" t="s">
        <v>32</v>
      </c>
      <c r="P7" s="4" t="s">
        <v>33</v>
      </c>
      <c r="Q7" s="4">
        <v>0</v>
      </c>
      <c r="R7" s="7">
        <v>44936</v>
      </c>
      <c r="S7" s="6">
        <v>44956</v>
      </c>
      <c r="T7" s="4" t="s">
        <v>34</v>
      </c>
      <c r="U7" s="4">
        <v>604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44940</v>
      </c>
      <c r="G8" s="6">
        <v>44941</v>
      </c>
      <c r="H8" s="4">
        <v>1</v>
      </c>
      <c r="I8" s="4">
        <v>1</v>
      </c>
      <c r="J8" s="4">
        <v>1</v>
      </c>
      <c r="K8" s="4" t="s">
        <v>30</v>
      </c>
      <c r="L8" s="4">
        <v>910</v>
      </c>
      <c r="M8" s="4">
        <v>910</v>
      </c>
      <c r="N8" s="4" t="s">
        <v>70</v>
      </c>
      <c r="O8" s="4" t="s">
        <v>32</v>
      </c>
      <c r="P8" s="4" t="s">
        <v>33</v>
      </c>
      <c r="Q8" s="4">
        <v>0</v>
      </c>
      <c r="R8" s="7">
        <v>44936</v>
      </c>
      <c r="S8" s="6">
        <v>44956</v>
      </c>
      <c r="T8" s="4" t="s">
        <v>34</v>
      </c>
      <c r="U8" s="4">
        <v>910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44940</v>
      </c>
      <c r="G9" s="6">
        <v>44941</v>
      </c>
      <c r="H9" s="4">
        <v>1</v>
      </c>
      <c r="I9" s="4">
        <v>1</v>
      </c>
      <c r="J9" s="4">
        <v>1</v>
      </c>
      <c r="K9" s="4" t="s">
        <v>30</v>
      </c>
      <c r="L9" s="4">
        <v>307</v>
      </c>
      <c r="M9" s="4">
        <v>307</v>
      </c>
      <c r="N9" s="4" t="s">
        <v>76</v>
      </c>
      <c r="O9" s="4" t="s">
        <v>32</v>
      </c>
      <c r="P9" s="4" t="s">
        <v>33</v>
      </c>
      <c r="Q9" s="4">
        <v>0</v>
      </c>
      <c r="R9" s="7">
        <v>44936</v>
      </c>
      <c r="S9" s="6">
        <v>44956</v>
      </c>
      <c r="T9" s="4" t="s">
        <v>34</v>
      </c>
      <c r="U9" s="4">
        <v>307</v>
      </c>
      <c r="V9" s="4">
        <v>0</v>
      </c>
      <c r="W9" s="4">
        <v>0</v>
      </c>
      <c r="X9" s="4" t="s">
        <v>77</v>
      </c>
      <c r="Y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6" sqref="A16:A17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78</v>
      </c>
    </row>
    <row r="2" s="4" customFormat="1" spans="1:9">
      <c r="A2" s="5">
        <v>999221974865503</v>
      </c>
      <c r="B2" s="6">
        <v>44940</v>
      </c>
      <c r="C2" s="6">
        <v>44941</v>
      </c>
      <c r="D2" s="4">
        <v>991</v>
      </c>
      <c r="E2" s="4" t="str">
        <f>VLOOKUP(A2,HOP!A:L,12,0)</f>
        <v>991.00</v>
      </c>
      <c r="F2" s="4" t="str">
        <f>VLOOKUP(A2,HOP!A:C,3,0)</f>
        <v>2891351</v>
      </c>
      <c r="G2" s="4">
        <f>D2-E2</f>
        <v>0</v>
      </c>
      <c r="H2" s="4" t="str">
        <f>$H$1&amp;F2</f>
        <v>，2891351</v>
      </c>
      <c r="I2" s="4" t="str">
        <f>VLOOKUP(A2,HOP!A:U,21,0)</f>
        <v>直连</v>
      </c>
    </row>
    <row r="3" s="4" customFormat="1" spans="1:9">
      <c r="A3" s="5">
        <v>999222056638758</v>
      </c>
      <c r="B3" s="6">
        <v>44940</v>
      </c>
      <c r="C3" s="6">
        <v>44941</v>
      </c>
      <c r="D3" s="4">
        <v>734</v>
      </c>
      <c r="E3" s="4" t="str">
        <f>VLOOKUP(A3,HOP!A:L,12,0)</f>
        <v>734.00</v>
      </c>
      <c r="F3" s="4" t="str">
        <f>VLOOKUP(A3,HOP!A:C,3,0)</f>
        <v>2915380</v>
      </c>
      <c r="G3" s="4">
        <f t="shared" ref="G3:G9" si="0">D3-E3</f>
        <v>0</v>
      </c>
      <c r="H3" s="4" t="str">
        <f t="shared" ref="H3:H9" si="1">$H$1&amp;F3</f>
        <v>，2915380</v>
      </c>
      <c r="I3" s="4" t="str">
        <f>VLOOKUP(A3,HOP!A:U,21,0)</f>
        <v>直连</v>
      </c>
    </row>
    <row r="4" s="4" customFormat="1" spans="1:9">
      <c r="A4" s="5">
        <v>999222107898693</v>
      </c>
      <c r="B4" s="6">
        <v>44940</v>
      </c>
      <c r="C4" s="6">
        <v>44941</v>
      </c>
      <c r="D4" s="4">
        <v>752</v>
      </c>
      <c r="E4" s="4" t="str">
        <f>VLOOKUP(A4,HOP!A:L,12,0)</f>
        <v>752.00</v>
      </c>
      <c r="F4" s="4" t="str">
        <f>VLOOKUP(A4,HOP!A:C,3,0)</f>
        <v>2928325</v>
      </c>
      <c r="G4" s="4">
        <f t="shared" si="0"/>
        <v>0</v>
      </c>
      <c r="H4" s="4" t="str">
        <f t="shared" si="1"/>
        <v>，2928325</v>
      </c>
      <c r="I4" s="4" t="str">
        <f>VLOOKUP(A4,HOP!A:U,21,0)</f>
        <v>直连</v>
      </c>
    </row>
    <row r="5" s="4" customFormat="1" spans="1:9">
      <c r="A5" s="5">
        <v>999222110026991</v>
      </c>
      <c r="B5" s="6">
        <v>44940</v>
      </c>
      <c r="C5" s="6">
        <v>44941</v>
      </c>
      <c r="D5" s="4">
        <v>439</v>
      </c>
      <c r="E5" s="4" t="str">
        <f>VLOOKUP(A5,HOP!A:L,12,0)</f>
        <v>439.00</v>
      </c>
      <c r="F5" s="4" t="str">
        <f>VLOOKUP(A5,HOP!A:C,3,0)</f>
        <v>2928812</v>
      </c>
      <c r="G5" s="4">
        <f t="shared" si="0"/>
        <v>0</v>
      </c>
      <c r="H5" s="4" t="str">
        <f t="shared" si="1"/>
        <v>，2928812</v>
      </c>
      <c r="I5" s="4" t="str">
        <f>VLOOKUP(A5,HOP!A:U,21,0)</f>
        <v>直连</v>
      </c>
    </row>
    <row r="6" s="4" customFormat="1" spans="1:9">
      <c r="A6" s="5">
        <v>999222133170190</v>
      </c>
      <c r="B6" s="6">
        <v>44940</v>
      </c>
      <c r="C6" s="6">
        <v>44941</v>
      </c>
      <c r="D6" s="4">
        <v>455</v>
      </c>
      <c r="E6" s="4" t="str">
        <f>VLOOKUP(A6,HOP!A:L,12,0)</f>
        <v>455.00</v>
      </c>
      <c r="F6" s="4" t="str">
        <f>VLOOKUP(A6,HOP!A:C,3,0)</f>
        <v>2934558</v>
      </c>
      <c r="G6" s="4">
        <f t="shared" si="0"/>
        <v>0</v>
      </c>
      <c r="H6" s="4" t="str">
        <f t="shared" si="1"/>
        <v>，2934558</v>
      </c>
      <c r="I6" s="4" t="str">
        <f>VLOOKUP(A6,HOP!A:U,21,0)</f>
        <v>直连</v>
      </c>
    </row>
    <row r="7" s="4" customFormat="1" spans="1:9">
      <c r="A7" s="5">
        <v>999222135806091</v>
      </c>
      <c r="B7" s="6">
        <v>44940</v>
      </c>
      <c r="C7" s="6">
        <v>44941</v>
      </c>
      <c r="D7" s="4">
        <v>604</v>
      </c>
      <c r="E7" s="4" t="str">
        <f>VLOOKUP(A7,HOP!A:L,12,0)</f>
        <v>604.00</v>
      </c>
      <c r="F7" s="4" t="str">
        <f>VLOOKUP(A7,HOP!A:C,3,0)</f>
        <v>2934822</v>
      </c>
      <c r="G7" s="4">
        <f t="shared" si="0"/>
        <v>0</v>
      </c>
      <c r="H7" s="4" t="str">
        <f t="shared" si="1"/>
        <v>，2934822</v>
      </c>
      <c r="I7" s="4" t="str">
        <f>VLOOKUP(A7,HOP!A:U,21,0)</f>
        <v>直连</v>
      </c>
    </row>
    <row r="8" s="4" customFormat="1" spans="1:9">
      <c r="A8" s="5">
        <v>999222144762229</v>
      </c>
      <c r="B8" s="6">
        <v>44940</v>
      </c>
      <c r="C8" s="6">
        <v>44941</v>
      </c>
      <c r="D8" s="4">
        <v>910</v>
      </c>
      <c r="E8" s="4" t="str">
        <f>VLOOKUP(A8,HOP!A:L,12,0)</f>
        <v>910.00</v>
      </c>
      <c r="F8" s="4" t="str">
        <f>VLOOKUP(A8,HOP!A:C,3,0)</f>
        <v>2937334</v>
      </c>
      <c r="G8" s="4">
        <f t="shared" si="0"/>
        <v>0</v>
      </c>
      <c r="H8" s="4" t="str">
        <f t="shared" si="1"/>
        <v>，2937334</v>
      </c>
      <c r="I8" s="4" t="str">
        <f>VLOOKUP(A8,HOP!A:U,21,0)</f>
        <v>直连</v>
      </c>
    </row>
    <row r="9" s="4" customFormat="1" spans="1:9">
      <c r="A9" s="5">
        <v>999222145412467</v>
      </c>
      <c r="B9" s="6">
        <v>44940</v>
      </c>
      <c r="C9" s="6">
        <v>44941</v>
      </c>
      <c r="D9" s="4">
        <v>307</v>
      </c>
      <c r="E9" s="4" t="str">
        <f>VLOOKUP(A9,HOP!A:L,12,0)</f>
        <v>307.00</v>
      </c>
      <c r="F9" s="4" t="str">
        <f>VLOOKUP(A9,HOP!A:C,3,0)</f>
        <v>2937645</v>
      </c>
      <c r="G9" s="4">
        <f t="shared" si="0"/>
        <v>0</v>
      </c>
      <c r="H9" s="4" t="str">
        <f t="shared" si="1"/>
        <v>，2937645</v>
      </c>
      <c r="I9" s="4" t="str">
        <f>VLOOKUP(A9,HOP!A:U,21,0)</f>
        <v>直连</v>
      </c>
    </row>
    <row r="11" spans="4:4">
      <c r="D11" s="4">
        <f>SUM(D2:D10)</f>
        <v>5192</v>
      </c>
    </row>
    <row r="13" spans="4:4">
      <c r="D13" s="4" t="s">
        <v>79</v>
      </c>
    </row>
    <row r="16" spans="1:1">
      <c r="A16" s="4" t="s">
        <v>80</v>
      </c>
    </row>
    <row r="17" spans="1:1">
      <c r="A17" s="4" t="s">
        <v>81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82</v>
      </c>
      <c r="B1" s="2" t="s">
        <v>83</v>
      </c>
      <c r="C1" s="2" t="s">
        <v>84</v>
      </c>
      <c r="D1" s="2" t="s">
        <v>85</v>
      </c>
      <c r="E1" s="2" t="s">
        <v>13</v>
      </c>
      <c r="F1" s="2" t="s">
        <v>5</v>
      </c>
      <c r="G1" s="2" t="s">
        <v>6</v>
      </c>
      <c r="H1" s="2" t="s">
        <v>86</v>
      </c>
      <c r="I1" s="2" t="s">
        <v>87</v>
      </c>
      <c r="J1" s="2" t="s">
        <v>88</v>
      </c>
      <c r="K1" s="2" t="s">
        <v>89</v>
      </c>
      <c r="L1" s="2" t="s">
        <v>90</v>
      </c>
      <c r="M1" s="2" t="s">
        <v>91</v>
      </c>
      <c r="N1" s="2" t="s">
        <v>92</v>
      </c>
      <c r="O1" s="2" t="s">
        <v>93</v>
      </c>
      <c r="P1" s="2" t="s">
        <v>94</v>
      </c>
      <c r="Q1" s="2" t="s">
        <v>95</v>
      </c>
      <c r="R1" s="2" t="s">
        <v>96</v>
      </c>
      <c r="S1" s="2" t="s">
        <v>97</v>
      </c>
      <c r="T1" s="2" t="s">
        <v>98</v>
      </c>
      <c r="U1" s="2" t="s">
        <v>99</v>
      </c>
      <c r="V1" s="2" t="s">
        <v>100</v>
      </c>
    </row>
    <row r="2" s="1" customFormat="1" spans="1:22">
      <c r="A2" s="3">
        <v>999222133170190</v>
      </c>
      <c r="B2" s="1" t="s">
        <v>101</v>
      </c>
      <c r="C2" s="1" t="s">
        <v>102</v>
      </c>
      <c r="D2" s="1" t="s">
        <v>103</v>
      </c>
      <c r="E2" s="1" t="s">
        <v>104</v>
      </c>
      <c r="F2" s="1" t="s">
        <v>105</v>
      </c>
      <c r="G2" s="1" t="s">
        <v>106</v>
      </c>
      <c r="H2" s="1" t="s">
        <v>107</v>
      </c>
      <c r="I2" s="1" t="s">
        <v>108</v>
      </c>
      <c r="J2" s="1" t="s">
        <v>109</v>
      </c>
      <c r="K2" s="1" t="s">
        <v>108</v>
      </c>
      <c r="L2" s="1" t="s">
        <v>108</v>
      </c>
      <c r="M2" s="1" t="s">
        <v>110</v>
      </c>
      <c r="N2" s="1" t="s">
        <v>110</v>
      </c>
      <c r="O2" s="1" t="s">
        <v>111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  <c r="U2" s="1" t="s">
        <v>117</v>
      </c>
      <c r="V2" s="1" t="s">
        <v>118</v>
      </c>
    </row>
    <row r="3" s="1" customFormat="1" spans="1:22">
      <c r="A3" s="3">
        <v>999222110026991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105</v>
      </c>
      <c r="G3" s="1" t="s">
        <v>106</v>
      </c>
      <c r="H3" s="1" t="s">
        <v>107</v>
      </c>
      <c r="I3" s="1" t="s">
        <v>123</v>
      </c>
      <c r="J3" s="1" t="s">
        <v>109</v>
      </c>
      <c r="K3" s="1" t="s">
        <v>123</v>
      </c>
      <c r="L3" s="1" t="s">
        <v>123</v>
      </c>
      <c r="M3" s="1" t="s">
        <v>110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124</v>
      </c>
      <c r="S3" s="1" t="s">
        <v>115</v>
      </c>
      <c r="T3" s="1" t="s">
        <v>116</v>
      </c>
      <c r="U3" s="1" t="s">
        <v>117</v>
      </c>
      <c r="V3" s="1" t="s">
        <v>118</v>
      </c>
    </row>
    <row r="4" s="1" customFormat="1" spans="1:22">
      <c r="A4" s="3">
        <v>999222135806091</v>
      </c>
      <c r="B4" s="1" t="s">
        <v>125</v>
      </c>
      <c r="C4" s="1" t="s">
        <v>126</v>
      </c>
      <c r="D4" s="1" t="s">
        <v>127</v>
      </c>
      <c r="E4" s="1" t="s">
        <v>128</v>
      </c>
      <c r="F4" s="1" t="s">
        <v>105</v>
      </c>
      <c r="G4" s="1" t="s">
        <v>106</v>
      </c>
      <c r="H4" s="1" t="s">
        <v>107</v>
      </c>
      <c r="I4" s="1" t="s">
        <v>129</v>
      </c>
      <c r="J4" s="1" t="s">
        <v>109</v>
      </c>
      <c r="K4" s="1" t="s">
        <v>129</v>
      </c>
      <c r="L4" s="1" t="s">
        <v>129</v>
      </c>
      <c r="M4" s="1" t="s">
        <v>110</v>
      </c>
      <c r="N4" s="1" t="s">
        <v>110</v>
      </c>
      <c r="O4" s="1" t="s">
        <v>111</v>
      </c>
      <c r="P4" s="1" t="s">
        <v>112</v>
      </c>
      <c r="Q4" s="1" t="s">
        <v>113</v>
      </c>
      <c r="R4" s="1" t="s">
        <v>130</v>
      </c>
      <c r="S4" s="1" t="s">
        <v>115</v>
      </c>
      <c r="T4" s="1" t="s">
        <v>116</v>
      </c>
      <c r="U4" s="1" t="s">
        <v>117</v>
      </c>
      <c r="V4" s="1" t="s">
        <v>118</v>
      </c>
    </row>
    <row r="5" s="1" customFormat="1" spans="1:22">
      <c r="A5" s="3">
        <v>999222056638758</v>
      </c>
      <c r="B5" s="1" t="s">
        <v>131</v>
      </c>
      <c r="C5" s="1" t="s">
        <v>132</v>
      </c>
      <c r="D5" s="1" t="s">
        <v>133</v>
      </c>
      <c r="E5" s="1" t="s">
        <v>134</v>
      </c>
      <c r="F5" s="1" t="s">
        <v>105</v>
      </c>
      <c r="G5" s="1" t="s">
        <v>106</v>
      </c>
      <c r="H5" s="1" t="s">
        <v>107</v>
      </c>
      <c r="I5" s="1" t="s">
        <v>135</v>
      </c>
      <c r="J5" s="1" t="s">
        <v>109</v>
      </c>
      <c r="K5" s="1" t="s">
        <v>135</v>
      </c>
      <c r="L5" s="1" t="s">
        <v>135</v>
      </c>
      <c r="M5" s="1" t="s">
        <v>110</v>
      </c>
      <c r="N5" s="1" t="s">
        <v>110</v>
      </c>
      <c r="O5" s="1" t="s">
        <v>111</v>
      </c>
      <c r="P5" s="1" t="s">
        <v>112</v>
      </c>
      <c r="Q5" s="1" t="s">
        <v>113</v>
      </c>
      <c r="R5" s="1" t="s">
        <v>136</v>
      </c>
      <c r="S5" s="1" t="s">
        <v>115</v>
      </c>
      <c r="T5" s="1" t="s">
        <v>116</v>
      </c>
      <c r="U5" s="1" t="s">
        <v>117</v>
      </c>
      <c r="V5" s="1" t="s">
        <v>118</v>
      </c>
    </row>
    <row r="6" s="1" customFormat="1" spans="1:22">
      <c r="A6" s="3">
        <v>999221974865503</v>
      </c>
      <c r="B6" s="1" t="s">
        <v>137</v>
      </c>
      <c r="C6" s="1" t="s">
        <v>138</v>
      </c>
      <c r="D6" s="1" t="s">
        <v>139</v>
      </c>
      <c r="E6" s="1" t="s">
        <v>140</v>
      </c>
      <c r="F6" s="1" t="s">
        <v>105</v>
      </c>
      <c r="G6" s="1" t="s">
        <v>106</v>
      </c>
      <c r="H6" s="1" t="s">
        <v>107</v>
      </c>
      <c r="I6" s="1" t="s">
        <v>141</v>
      </c>
      <c r="J6" s="1" t="s">
        <v>109</v>
      </c>
      <c r="K6" s="1" t="s">
        <v>141</v>
      </c>
      <c r="L6" s="1" t="s">
        <v>141</v>
      </c>
      <c r="M6" s="1" t="s">
        <v>110</v>
      </c>
      <c r="N6" s="1" t="s">
        <v>110</v>
      </c>
      <c r="O6" s="1" t="s">
        <v>111</v>
      </c>
      <c r="P6" s="1" t="s">
        <v>112</v>
      </c>
      <c r="Q6" s="1" t="s">
        <v>113</v>
      </c>
      <c r="R6" s="1" t="s">
        <v>142</v>
      </c>
      <c r="S6" s="1" t="s">
        <v>115</v>
      </c>
      <c r="T6" s="1" t="s">
        <v>116</v>
      </c>
      <c r="U6" s="1" t="s">
        <v>117</v>
      </c>
      <c r="V6" s="1" t="s">
        <v>118</v>
      </c>
    </row>
    <row r="7" s="1" customFormat="1" spans="1:22">
      <c r="A7" s="3">
        <v>999222144762229</v>
      </c>
      <c r="B7" s="1" t="s">
        <v>125</v>
      </c>
      <c r="C7" s="1" t="s">
        <v>143</v>
      </c>
      <c r="D7" s="1" t="s">
        <v>144</v>
      </c>
      <c r="E7" s="1" t="s">
        <v>145</v>
      </c>
      <c r="F7" s="1" t="s">
        <v>105</v>
      </c>
      <c r="G7" s="1" t="s">
        <v>106</v>
      </c>
      <c r="H7" s="1" t="s">
        <v>107</v>
      </c>
      <c r="I7" s="1" t="s">
        <v>146</v>
      </c>
      <c r="J7" s="1" t="s">
        <v>109</v>
      </c>
      <c r="K7" s="1" t="s">
        <v>146</v>
      </c>
      <c r="L7" s="1" t="s">
        <v>146</v>
      </c>
      <c r="M7" s="1" t="s">
        <v>110</v>
      </c>
      <c r="N7" s="1" t="s">
        <v>110</v>
      </c>
      <c r="O7" s="1" t="s">
        <v>111</v>
      </c>
      <c r="P7" s="1" t="s">
        <v>112</v>
      </c>
      <c r="Q7" s="1" t="s">
        <v>113</v>
      </c>
      <c r="R7" s="1" t="s">
        <v>147</v>
      </c>
      <c r="S7" s="1" t="s">
        <v>115</v>
      </c>
      <c r="T7" s="1" t="s">
        <v>116</v>
      </c>
      <c r="U7" s="1" t="s">
        <v>117</v>
      </c>
      <c r="V7" s="1" t="s">
        <v>118</v>
      </c>
    </row>
    <row r="8" s="1" customFormat="1" spans="1:22">
      <c r="A8" s="3">
        <v>999222145412467</v>
      </c>
      <c r="B8" s="1" t="s">
        <v>125</v>
      </c>
      <c r="C8" s="1" t="s">
        <v>148</v>
      </c>
      <c r="D8" s="1" t="s">
        <v>149</v>
      </c>
      <c r="E8" s="1" t="s">
        <v>150</v>
      </c>
      <c r="F8" s="1" t="s">
        <v>105</v>
      </c>
      <c r="G8" s="1" t="s">
        <v>106</v>
      </c>
      <c r="H8" s="1" t="s">
        <v>107</v>
      </c>
      <c r="I8" s="1" t="s">
        <v>151</v>
      </c>
      <c r="J8" s="1" t="s">
        <v>109</v>
      </c>
      <c r="K8" s="1" t="s">
        <v>151</v>
      </c>
      <c r="L8" s="1" t="s">
        <v>151</v>
      </c>
      <c r="M8" s="1" t="s">
        <v>110</v>
      </c>
      <c r="N8" s="1" t="s">
        <v>110</v>
      </c>
      <c r="O8" s="1" t="s">
        <v>111</v>
      </c>
      <c r="P8" s="1" t="s">
        <v>112</v>
      </c>
      <c r="Q8" s="1" t="s">
        <v>113</v>
      </c>
      <c r="R8" s="1" t="s">
        <v>152</v>
      </c>
      <c r="S8" s="1" t="s">
        <v>115</v>
      </c>
      <c r="T8" s="1" t="s">
        <v>116</v>
      </c>
      <c r="U8" s="1" t="s">
        <v>117</v>
      </c>
      <c r="V8" s="1" t="s">
        <v>118</v>
      </c>
    </row>
    <row r="9" s="1" customFormat="1" spans="1:22">
      <c r="A9" s="3">
        <v>999222107898693</v>
      </c>
      <c r="B9" s="1" t="s">
        <v>119</v>
      </c>
      <c r="C9" s="1" t="s">
        <v>153</v>
      </c>
      <c r="D9" s="1" t="s">
        <v>154</v>
      </c>
      <c r="E9" s="1" t="s">
        <v>155</v>
      </c>
      <c r="F9" s="1" t="s">
        <v>105</v>
      </c>
      <c r="G9" s="1" t="s">
        <v>106</v>
      </c>
      <c r="H9" s="1" t="s">
        <v>107</v>
      </c>
      <c r="I9" s="1" t="s">
        <v>156</v>
      </c>
      <c r="J9" s="1" t="s">
        <v>109</v>
      </c>
      <c r="K9" s="1" t="s">
        <v>156</v>
      </c>
      <c r="L9" s="1" t="s">
        <v>156</v>
      </c>
      <c r="M9" s="1" t="s">
        <v>110</v>
      </c>
      <c r="N9" s="1" t="s">
        <v>110</v>
      </c>
      <c r="O9" s="1" t="s">
        <v>111</v>
      </c>
      <c r="P9" s="1" t="s">
        <v>112</v>
      </c>
      <c r="Q9" s="1" t="s">
        <v>113</v>
      </c>
      <c r="R9" s="1" t="s">
        <v>157</v>
      </c>
      <c r="S9" s="1" t="s">
        <v>115</v>
      </c>
      <c r="T9" s="1" t="s">
        <v>116</v>
      </c>
      <c r="U9" s="1" t="s">
        <v>117</v>
      </c>
      <c r="V9" s="1" t="s">
        <v>118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2023-01-30T01:08:54Z</dcterms:created>
  <dcterms:modified xsi:type="dcterms:W3CDTF">2023-01-30T01:13:03Z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707E8EB8EAFB4483BBB26E56B6C0C632</vt:lpwstr>
  </property>
  <property fmtid="{D5CDD505-2E9C-101B-9397-08002B2CF9AE}" pid="3" name="KSOProductBuildVer">
    <vt:lpwstr>2052-11.1.0.13703</vt:lpwstr>
  </property>
</Properties>
</file>