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<sst xmlns="http://schemas.openxmlformats.org/spreadsheetml/2006/main" count="209" uniqueCount="117">
  <si>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</si>
  <si>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</si>
  <si>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</si>
  <si>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</si>
  <si>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</si>
  <si>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</si>
  <si>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</si>
  <si>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</si>
  <si>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</si>
  <si>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</si>
  <si>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</si>
  <si>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</si>
  <si>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</si>
  <si>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</si>
  <si>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</si>
  <si>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</si>
  <si>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</si>
  <si>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</si>
  <si>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</si>
  <si>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</si>
  <si>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</si>
  <si>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</si>
  <si>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</si>
  <si>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</si>
  <si>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</si>
  <si>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999222100849418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</si>
  <si>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</si>
  <si>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</si>
  <si>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</si>
  <si>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</si>
  <si>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</si>
  <si>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赵哲</t>
  </si>
  <si>
    <t>CA363230201CNY</t>
  </si>
  <si>
    <t>未提现</t>
  </si>
  <si>
    <t>携程开票</t>
  </si>
  <si>
    <t xml:space="preserve">	</t>
  </si>
  <si>
    <t xml:space="preserve">999222107128349	</t>
  </si>
  <si>
    <t>陈建平</t>
  </si>
  <si>
    <t xml:space="preserve">999222210554035	</t>
  </si>
  <si>
    <t>商务江景双床房&lt;超值特惠&gt;&lt;双人入住&gt;&lt;日历房套餐高价值&gt;&lt;单早&gt;&lt;新酒店礼盒&gt;</t>
  </si>
  <si>
    <t>叶萍</t>
  </si>
  <si>
    <t xml:space="preserve">999222219385128	</t>
  </si>
  <si>
    <t>邢志杰,梁锐</t>
  </si>
  <si>
    <t xml:space="preserve">999222222205894	</t>
  </si>
  <si>
    <t>商务江景大床房&lt;超值特惠&gt;&lt;双人入住&gt;&lt;日历房套餐高价值&gt;&lt;单早&gt;&lt;新酒店礼盒&gt;</t>
  </si>
  <si>
    <t>廖勇强,廖国企</t>
  </si>
  <si>
    <t xml:space="preserve">999222222445654	</t>
  </si>
  <si>
    <t>[梅州]梅州麓湖山酒店(67856423)</t>
  </si>
  <si>
    <t>标准双床房&lt;双人入住&gt;&lt;升级特惠&gt;&lt;双早&gt;&lt;新高价值日历房套餐&gt;&lt;新酒店礼盒&gt;</t>
  </si>
  <si>
    <t>朱行素,朱炜玲</t>
  </si>
  <si>
    <t xml:space="preserve">1919744	</t>
  </si>
  <si>
    <t xml:space="preserve">999222222655714	</t>
  </si>
  <si>
    <t>翁烈锄</t>
  </si>
  <si>
    <t xml:space="preserve">999222226845649	</t>
  </si>
  <si>
    <t>商务城景大床房&lt;超值特惠&gt;&lt;双人入住&gt;&lt;日历房套餐高价值&gt;&lt;单早&gt;&lt;新酒店礼盒&gt;</t>
  </si>
  <si>
    <t>蔡燕凤</t>
  </si>
  <si>
    <t>，</t>
  </si>
  <si>
    <t>999222100849418</t>
  </si>
  <si>
    <t>202301062052010068</t>
  </si>
  <si>
    <t>999222107128349</t>
  </si>
  <si>
    <t>202301071224320021</t>
  </si>
  <si>
    <t>999222210554035</t>
  </si>
  <si>
    <t>202301151307370068</t>
  </si>
  <si>
    <t>999222219385128</t>
  </si>
  <si>
    <t>202301152200160034</t>
  </si>
  <si>
    <t>999222222205894</t>
  </si>
  <si>
    <t>202301160848400025</t>
  </si>
  <si>
    <t>999222222445654</t>
  </si>
  <si>
    <t>202301160832210021</t>
  </si>
  <si>
    <t>999222222655714</t>
  </si>
  <si>
    <t>202301160911540025</t>
  </si>
  <si>
    <t>999222226845649</t>
  </si>
  <si>
    <t>202301161157440021</t>
  </si>
  <si>
    <t xml:space="preserve">房集:i230201093959 3740.5元 </t>
  </si>
  <si>
    <t>CNY / HKD 当前参考汇率: 1.160788506</t>
  </si>
  <si>
    <t>总计： 3740.5 CNY/
4341.93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</si>
  <si>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</si>
  <si>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</si>
  <si>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</si>
  <si>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</si>
  <si>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</si>
  <si>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</si>
  <si>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</si>
  <si>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</si>
  <si>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</si>
  <si>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</si>
  <si>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</si>
  <si>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</si>
  <si>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</si>
  <si>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</si>
  <si>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</si>
  <si>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</si>
  <si>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</si>
  <si>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</si>
  <si>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</si>
  <si>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</si>
  <si>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2953487</t>
  </si>
  <si>
    <t>高雄阳光大饭店</t>
  </si>
  <si>
    <t>CHANG CHINGYUAN</t>
  </si>
  <si>
    <t>2023-01-17</t>
  </si>
  <si>
    <t>退房日月结</t>
  </si>
  <si>
    <t>448.00</t>
  </si>
  <si>
    <t>RMB</t>
  </si>
  <si>
    <t>0</t>
  </si>
  <si>
    <t>0.00</t>
  </si>
  <si>
    <t>携程汇登国内直连</t>
  </si>
  <si>
    <t>01.011264</t>
  </si>
  <si>
    <t>2023-01-16 11:32:35</t>
  </si>
  <si>
    <t>否</t>
  </si>
  <si>
    <t>广州汇登信息科技有限公司</t>
  </si>
  <si>
    <t>直连</t>
  </si>
  <si>
    <t>中国</t>
  </si>
  <si>
    <t>2954802</t>
  </si>
  <si>
    <t>博凯西湖酒店(杭州湖滨店)</t>
  </si>
  <si>
    <t>郭起航</t>
  </si>
  <si>
    <t>224.00</t>
  </si>
  <si>
    <t>2023-01-16 19:29:08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</si>
</sst>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571500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584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44942</v>
      </c>
      <c r="G2" s="6">
        <v>44943</v>
      </c>
      <c r="H2" s="4">
        <v>1</v>
      </c>
      <c r="I2" s="4">
        <v>1</v>
      </c>
      <c r="J2" s="4">
        <v>1</v>
      </c>
      <c r="K2" s="4" t="s">
        <v>30</v>
      </c>
      <c r="L2" s="4">
        <v>380</v>
      </c>
      <c r="M2" s="4">
        <v>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44932</v>
      </c>
      <c r="S2" s="6">
        <v>44958</v>
      </c>
      <c r="T2" s="4" t="s">
        <v>34</v>
      </c>
      <c r="U2" s="4">
        <v>380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44941</v>
      </c>
      <c r="G3" s="6">
        <v>44943</v>
      </c>
      <c r="H3" s="4">
        <v>1</v>
      </c>
      <c r="I3" s="4">
        <v>2</v>
      </c>
      <c r="J3" s="4">
        <v>2</v>
      </c>
      <c r="K3" s="4" t="s">
        <v>30</v>
      </c>
      <c r="L3" s="4">
        <v>665</v>
      </c>
      <c r="M3" s="4">
        <v>665</v>
      </c>
      <c r="N3" s="4" t="s">
        <v>37</v>
      </c>
      <c r="O3" s="4" t="s">
        <v>32</v>
      </c>
      <c r="P3" s="4" t="s">
        <v>33</v>
      </c>
      <c r="Q3" s="4">
        <v>0</v>
      </c>
      <c r="R3" s="7">
        <v>44933</v>
      </c>
      <c r="S3" s="6">
        <v>44958</v>
      </c>
      <c r="T3" s="4" t="s">
        <v>34</v>
      </c>
      <c r="U3" s="4">
        <v>665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44942</v>
      </c>
      <c r="G4" s="6">
        <v>44943</v>
      </c>
      <c r="H4" s="4">
        <v>1</v>
      </c>
      <c r="I4" s="4">
        <v>1</v>
      </c>
      <c r="J4" s="4">
        <v>1</v>
      </c>
      <c r="K4" s="4" t="s">
        <v>30</v>
      </c>
      <c r="L4" s="4">
        <v>318.75</v>
      </c>
      <c r="M4" s="4">
        <v>318.75</v>
      </c>
      <c r="N4" s="4" t="s">
        <v>40</v>
      </c>
      <c r="O4" s="4" t="s">
        <v>32</v>
      </c>
      <c r="P4" s="4" t="s">
        <v>33</v>
      </c>
      <c r="Q4" s="4">
        <v>0</v>
      </c>
      <c r="R4" s="7">
        <v>44941</v>
      </c>
      <c r="S4" s="6">
        <v>44958</v>
      </c>
      <c r="T4" s="4" t="s">
        <v>34</v>
      </c>
      <c r="U4" s="4">
        <v>318.75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44942</v>
      </c>
      <c r="G5" s="6">
        <v>44943</v>
      </c>
      <c r="H5" s="4">
        <v>2</v>
      </c>
      <c r="I5" s="4">
        <v>1</v>
      </c>
      <c r="J5" s="4">
        <v>2</v>
      </c>
      <c r="K5" s="4" t="s">
        <v>30</v>
      </c>
      <c r="L5" s="4">
        <v>616</v>
      </c>
      <c r="M5" s="4">
        <v>616</v>
      </c>
      <c r="N5" s="4" t="s">
        <v>42</v>
      </c>
      <c r="O5" s="4" t="s">
        <v>32</v>
      </c>
      <c r="P5" s="4" t="s">
        <v>33</v>
      </c>
      <c r="Q5" s="4">
        <v>0</v>
      </c>
      <c r="R5" s="7">
        <v>44941</v>
      </c>
      <c r="S5" s="6">
        <v>44958</v>
      </c>
      <c r="T5" s="4" t="s">
        <v>34</v>
      </c>
      <c r="U5" s="4">
        <v>616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28</v>
      </c>
      <c r="E6" s="4" t="s">
        <v>44</v>
      </c>
      <c r="F6" s="6">
        <v>44942</v>
      </c>
      <c r="G6" s="6">
        <v>44943</v>
      </c>
      <c r="H6" s="4">
        <v>2</v>
      </c>
      <c r="I6" s="4">
        <v>1</v>
      </c>
      <c r="J6" s="4">
        <v>2</v>
      </c>
      <c r="K6" s="4" t="s">
        <v>30</v>
      </c>
      <c r="L6" s="4">
        <v>595</v>
      </c>
      <c r="M6" s="4">
        <v>595</v>
      </c>
      <c r="N6" s="4" t="s">
        <v>45</v>
      </c>
      <c r="O6" s="4" t="s">
        <v>32</v>
      </c>
      <c r="P6" s="4" t="s">
        <v>33</v>
      </c>
      <c r="Q6" s="4">
        <v>0</v>
      </c>
      <c r="R6" s="7">
        <v>44942</v>
      </c>
      <c r="S6" s="6">
        <v>44958</v>
      </c>
      <c r="T6" s="4" t="s">
        <v>34</v>
      </c>
      <c r="U6" s="4">
        <v>595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44942</v>
      </c>
      <c r="G7" s="6">
        <v>44943</v>
      </c>
      <c r="H7" s="4">
        <v>2</v>
      </c>
      <c r="I7" s="4">
        <v>1</v>
      </c>
      <c r="J7" s="4">
        <v>2</v>
      </c>
      <c r="K7" s="4" t="s">
        <v>30</v>
      </c>
      <c r="L7" s="4">
        <v>532</v>
      </c>
      <c r="M7" s="4">
        <v>532</v>
      </c>
      <c r="N7" s="4" t="s">
        <v>49</v>
      </c>
      <c r="O7" s="4" t="s">
        <v>32</v>
      </c>
      <c r="P7" s="4" t="s">
        <v>33</v>
      </c>
      <c r="Q7" s="4">
        <v>0</v>
      </c>
      <c r="R7" s="7">
        <v>44942</v>
      </c>
      <c r="S7" s="6">
        <v>44958</v>
      </c>
      <c r="T7" s="4" t="s">
        <v>34</v>
      </c>
      <c r="U7" s="4">
        <v>532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44</v>
      </c>
      <c r="F8" s="6">
        <v>44942</v>
      </c>
      <c r="G8" s="6">
        <v>44943</v>
      </c>
      <c r="H8" s="4">
        <v>1</v>
      </c>
      <c r="I8" s="4">
        <v>1</v>
      </c>
      <c r="J8" s="4">
        <v>1</v>
      </c>
      <c r="K8" s="4" t="s">
        <v>30</v>
      </c>
      <c r="L8" s="4">
        <v>318.75</v>
      </c>
      <c r="M8" s="4">
        <v>318.75</v>
      </c>
      <c r="N8" s="4" t="s">
        <v>52</v>
      </c>
      <c r="O8" s="4" t="s">
        <v>32</v>
      </c>
      <c r="P8" s="4" t="s">
        <v>33</v>
      </c>
      <c r="Q8" s="4">
        <v>0</v>
      </c>
      <c r="R8" s="7">
        <v>44942</v>
      </c>
      <c r="S8" s="6">
        <v>44958</v>
      </c>
      <c r="T8" s="4" t="s">
        <v>34</v>
      </c>
      <c r="U8" s="4">
        <v>318.75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28</v>
      </c>
      <c r="E9" s="4" t="s">
        <v>54</v>
      </c>
      <c r="F9" s="6">
        <v>44942</v>
      </c>
      <c r="G9" s="6">
        <v>44943</v>
      </c>
      <c r="H9" s="4">
        <v>1</v>
      </c>
      <c r="I9" s="4">
        <v>1</v>
      </c>
      <c r="J9" s="4">
        <v>1</v>
      </c>
      <c r="K9" s="4" t="s">
        <v>30</v>
      </c>
      <c r="L9" s="4">
        <v>315</v>
      </c>
      <c r="M9" s="4">
        <v>315</v>
      </c>
      <c r="N9" s="4" t="s">
        <v>55</v>
      </c>
      <c r="O9" s="4" t="s">
        <v>32</v>
      </c>
      <c r="P9" s="4" t="s">
        <v>33</v>
      </c>
      <c r="Q9" s="4">
        <v>0</v>
      </c>
      <c r="R9" s="7">
        <v>44942</v>
      </c>
      <c r="S9" s="6">
        <v>44958</v>
      </c>
      <c r="T9" s="4" t="s">
        <v>34</v>
      </c>
      <c r="U9" s="4">
        <v>315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22" sqref="J2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10">
      <c r="A2" s="8" t="s">
        <v>57</v>
      </c>
      <c r="B2" s="6">
        <v>44942</v>
      </c>
      <c r="C2" s="6">
        <v>44943</v>
      </c>
      <c r="D2" s="4">
        <v>380</v>
      </c>
      <c r="E2" s="4">
        <v>380</v>
      </c>
      <c r="F2" s="9" t="s">
        <v>58</v>
      </c>
      <c r="G2" s="4">
        <f>D2-E2</f>
        <v>0</v>
      </c>
      <c r="H2" s="4" t="str">
        <f>$H$1&amp;F2</f>
        <v>，202301062052010068</v>
      </c>
      <c r="I2" s="4" t="e">
        <f>VLOOKUP(A2,HOP!A:U,21,0)</f>
        <v>#N/A</v>
      </c>
      <c r="J2" s="4">
        <v>1.6</v>
      </c>
    </row>
    <row r="3" s="4" customFormat="1" spans="1:10">
      <c r="A3" s="8" t="s">
        <v>59</v>
      </c>
      <c r="B3" s="6">
        <v>44941</v>
      </c>
      <c r="C3" s="6">
        <v>44943</v>
      </c>
      <c r="D3" s="4">
        <v>665</v>
      </c>
      <c r="E3" s="4">
        <v>665</v>
      </c>
      <c r="F3" s="9" t="s">
        <v>60</v>
      </c>
      <c r="G3" s="4">
        <f t="shared" ref="G3:G9" si="0">D3-E3</f>
        <v>0</v>
      </c>
      <c r="H3" s="4" t="str">
        <f t="shared" ref="H3:H9" si="1">$H$1&amp;F3</f>
        <v>，202301071224320021</v>
      </c>
      <c r="I3" s="4" t="e">
        <f>VLOOKUP(A3,HOP!A:U,21,0)</f>
        <v>#N/A</v>
      </c>
      <c r="J3" s="4">
        <v>1.7</v>
      </c>
    </row>
    <row r="4" s="4" customFormat="1" spans="1:10">
      <c r="A4" s="8" t="s">
        <v>61</v>
      </c>
      <c r="B4" s="6">
        <v>44942</v>
      </c>
      <c r="C4" s="6">
        <v>44943</v>
      </c>
      <c r="D4" s="4">
        <v>318.75</v>
      </c>
      <c r="E4" s="4">
        <v>318.75</v>
      </c>
      <c r="F4" s="9" t="s">
        <v>62</v>
      </c>
      <c r="G4" s="4">
        <f t="shared" si="0"/>
        <v>0</v>
      </c>
      <c r="H4" s="4" t="str">
        <f t="shared" si="1"/>
        <v>，202301151307370068</v>
      </c>
      <c r="I4" s="4" t="e">
        <f>VLOOKUP(A4,HOP!A:U,21,0)</f>
        <v>#N/A</v>
      </c>
      <c r="J4" s="4">
        <v>1.15</v>
      </c>
    </row>
    <row r="5" s="4" customFormat="1" spans="1:10">
      <c r="A5" s="8" t="s">
        <v>63</v>
      </c>
      <c r="B5" s="6">
        <v>44942</v>
      </c>
      <c r="C5" s="6">
        <v>44943</v>
      </c>
      <c r="D5" s="4">
        <v>616</v>
      </c>
      <c r="E5" s="4">
        <v>616</v>
      </c>
      <c r="F5" s="9" t="s">
        <v>64</v>
      </c>
      <c r="G5" s="4">
        <f t="shared" si="0"/>
        <v>0</v>
      </c>
      <c r="H5" s="4" t="str">
        <f t="shared" si="1"/>
        <v>，202301152200160034</v>
      </c>
      <c r="I5" s="4" t="e">
        <f>VLOOKUP(A5,HOP!A:U,21,0)</f>
        <v>#N/A</v>
      </c>
      <c r="J5" s="4">
        <v>1.15</v>
      </c>
    </row>
    <row r="6" s="4" customFormat="1" spans="1:10">
      <c r="A6" s="8" t="s">
        <v>65</v>
      </c>
      <c r="B6" s="6">
        <v>44942</v>
      </c>
      <c r="C6" s="6">
        <v>44943</v>
      </c>
      <c r="D6" s="4">
        <v>595</v>
      </c>
      <c r="E6" s="4">
        <v>595</v>
      </c>
      <c r="F6" s="9" t="s">
        <v>66</v>
      </c>
      <c r="G6" s="4">
        <f t="shared" si="0"/>
        <v>0</v>
      </c>
      <c r="H6" s="4" t="str">
        <f t="shared" si="1"/>
        <v>，202301160848400025</v>
      </c>
      <c r="I6" s="4" t="e">
        <f>VLOOKUP(A6,HOP!A:U,21,0)</f>
        <v>#N/A</v>
      </c>
      <c r="J6" s="4">
        <v>1.16</v>
      </c>
    </row>
    <row r="7" s="4" customFormat="1" spans="1:10">
      <c r="A7" s="8" t="s">
        <v>67</v>
      </c>
      <c r="B7" s="6">
        <v>44942</v>
      </c>
      <c r="C7" s="6">
        <v>44943</v>
      </c>
      <c r="D7" s="4">
        <v>532</v>
      </c>
      <c r="E7" s="4">
        <v>532</v>
      </c>
      <c r="F7" s="9" t="s">
        <v>68</v>
      </c>
      <c r="G7" s="4">
        <f t="shared" si="0"/>
        <v>0</v>
      </c>
      <c r="H7" s="4" t="str">
        <f t="shared" si="1"/>
        <v>，202301160832210021</v>
      </c>
      <c r="I7" s="4" t="e">
        <f>VLOOKUP(A7,HOP!A:U,21,0)</f>
        <v>#N/A</v>
      </c>
      <c r="J7" s="4">
        <v>1.16</v>
      </c>
    </row>
    <row r="8" s="4" customFormat="1" spans="1:10">
      <c r="A8" s="8" t="s">
        <v>69</v>
      </c>
      <c r="B8" s="6">
        <v>44942</v>
      </c>
      <c r="C8" s="6">
        <v>44943</v>
      </c>
      <c r="D8" s="4">
        <v>318.75</v>
      </c>
      <c r="E8" s="4">
        <v>318.75</v>
      </c>
      <c r="F8" s="9" t="s">
        <v>70</v>
      </c>
      <c r="G8" s="4">
        <f t="shared" si="0"/>
        <v>0</v>
      </c>
      <c r="H8" s="4" t="str">
        <f t="shared" si="1"/>
        <v>，202301160911540025</v>
      </c>
      <c r="I8" s="4" t="e">
        <f>VLOOKUP(A8,HOP!A:U,21,0)</f>
        <v>#N/A</v>
      </c>
      <c r="J8" s="4">
        <v>1.16</v>
      </c>
    </row>
    <row r="9" s="4" customFormat="1" spans="1:10">
      <c r="A9" s="8" t="s">
        <v>71</v>
      </c>
      <c r="B9" s="6">
        <v>44942</v>
      </c>
      <c r="C9" s="6">
        <v>44943</v>
      </c>
      <c r="D9" s="4">
        <v>315</v>
      </c>
      <c r="E9" s="4">
        <v>315</v>
      </c>
      <c r="F9" s="9" t="s">
        <v>72</v>
      </c>
      <c r="G9" s="4">
        <f t="shared" si="0"/>
        <v>0</v>
      </c>
      <c r="H9" s="4" t="str">
        <f t="shared" si="1"/>
        <v>，202301161157440021</v>
      </c>
      <c r="I9" s="4" t="e">
        <f>VLOOKUP(A9,HOP!A:U,21,0)</f>
        <v>#N/A</v>
      </c>
      <c r="J9" s="4">
        <v>1.16</v>
      </c>
    </row>
    <row r="11" spans="4:4">
      <c r="D11" s="4">
        <f>SUM(D2:D10)</f>
        <v>3740.5</v>
      </c>
    </row>
    <row r="17" spans="1:1">
      <c r="A17" s="4" t="s">
        <v>73</v>
      </c>
    </row>
    <row r="18" spans="1:1">
      <c r="A18" s="4" t="s">
        <v>74</v>
      </c>
    </row>
    <row r="19" spans="1:1">
      <c r="A19" s="4" t="s">
        <v>75</v>
      </c>
    </row>
  </sheetData>
  <autoFilter ref="A1:XFD11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999222226714308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999222231868155</v>
      </c>
      <c r="B3" s="1" t="s">
        <v>95</v>
      </c>
      <c r="C3" s="1" t="s">
        <v>112</v>
      </c>
      <c r="D3" s="1" t="s">
        <v>113</v>
      </c>
      <c r="E3" s="1" t="s">
        <v>114</v>
      </c>
      <c r="F3" s="1" t="s">
        <v>95</v>
      </c>
      <c r="G3" s="1" t="s">
        <v>99</v>
      </c>
      <c r="H3" s="1" t="s">
        <v>100</v>
      </c>
      <c r="I3" s="1" t="s">
        <v>115</v>
      </c>
      <c r="J3" s="1" t="s">
        <v>102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  <c r="V3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2023-02-01T01:26:07Z</dcterms:created>
  <dcterms:modified xsi:type="dcterms:W3CDTF">2023-02-01T01:40:22Z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44633E9320B1437C835CB663CAE3CE7A</vt:lpwstr>
  </property>
  <property fmtid="{D5CDD505-2E9C-101B-9397-08002B2CF9AE}" pid="3" name="KSOProductBuildVer">
    <vt:lpwstr>2052-11.1.0.13703</vt:lpwstr>
  </property>
</Properties>
</file>