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<sst xmlns="http://schemas.openxmlformats.org/spreadsheetml/2006/main" count="321" uniqueCount="166">
  <si>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</si>
  <si>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</si>
  <si>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</si>
  <si>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</si>
  <si>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</si>
  <si>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</si>
  <si>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</si>
  <si>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</si>
  <si>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</si>
  <si>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</si>
  <si>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</si>
  <si>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</si>
  <si>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</si>
  <si>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</si>
  <si>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</si>
  <si>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</si>
  <si>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</si>
  <si>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</si>
  <si>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</si>
  <si>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</si>
  <si>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</si>
  <si>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</si>
  <si>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</si>
  <si>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</si>
  <si>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</si>
  <si>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21839764980	</t>
  </si>
  <si>
    <t>Ctrip</t>
  </si>
  <si>
    <t>正常</t>
  </si>
  <si>
    <t>[曼谷]康帕斯酒店集团曼谷欧陆酒店(The Continent Hotel Bangkok by Compass Hospitality)(40742041)</t>
  </si>
  <si>
    <t>豪华客房&lt;2人入住&gt;&lt;不退款&gt;</t>
  </si>
  <si>
    <t>USD</t>
  </si>
  <si>
    <t>CHEN/CHIH TE,CHEN/CHIH TE</t>
  </si>
  <si>
    <t>CA5326230201USD</t>
  </si>
  <si>
    <t>未提现</t>
  </si>
  <si>
    <t>携程开票</t>
  </si>
  <si>
    <t xml:space="preserve">2822886	</t>
  </si>
  <si>
    <t xml:space="preserve">TCH010987/1	</t>
  </si>
  <si>
    <t xml:space="preserve">999222131294685	</t>
  </si>
  <si>
    <t>[普吉岛]皇家普吉城市酒店(SHA Extra Plus)(Royal Phuket City Hotel(SHA Extra Plus))(37244062)</t>
  </si>
  <si>
    <t>高级房&lt;2人入住&gt;&lt;不退款&gt;</t>
  </si>
  <si>
    <t>wang/minyan</t>
  </si>
  <si>
    <t xml:space="preserve">2933715	</t>
  </si>
  <si>
    <t xml:space="preserve">acknowledge	</t>
  </si>
  <si>
    <t xml:space="preserve">999222185032205	</t>
  </si>
  <si>
    <t>[曼谷]曼谷素坤逸辉盛阁酒店(Fraser Suites Sukhumvit, Bangkok)(37224148)</t>
  </si>
  <si>
    <t>一卧室行政公寓&lt;2人入住&gt;&lt;不退款&gt;</t>
  </si>
  <si>
    <t>Singh/Bishwjeet,Singh/Bishwjeet</t>
  </si>
  <si>
    <t xml:space="preserve">2946559	</t>
  </si>
  <si>
    <t xml:space="preserve">	</t>
  </si>
  <si>
    <t xml:space="preserve">999222315018993	</t>
  </si>
  <si>
    <t>[吉隆坡]吉隆坡维雅酒店(VE Hotel &amp; Residence)(37209687)</t>
  </si>
  <si>
    <t>豪华房&lt;2人入住&gt;&lt;不退款&gt;&lt;早餐&gt;</t>
  </si>
  <si>
    <t>Simmadoraiappanna/Shravanya,Simmadoraiappanna/Shravanya</t>
  </si>
  <si>
    <t xml:space="preserve">2972188	</t>
  </si>
  <si>
    <t xml:space="preserve">999222325537117	</t>
  </si>
  <si>
    <t>Abd Karim/Muhammad Najmudeen,Abd Karim/Muhammad Najmudeen</t>
  </si>
  <si>
    <t xml:space="preserve">2973807	</t>
  </si>
  <si>
    <t xml:space="preserve">999222367897757	</t>
  </si>
  <si>
    <t>[新山]新山凯贝丽酒店式服务公寓(Capri by Fraser Johor Bahru)(39605409)</t>
  </si>
  <si>
    <t>行政特大床一室房&lt;2人入住&gt;&lt;不退款&gt;</t>
  </si>
  <si>
    <t>Levkowitz/Lee</t>
  </si>
  <si>
    <t xml:space="preserve">2980502	</t>
  </si>
  <si>
    <t xml:space="preserve">6098SE062103	</t>
  </si>
  <si>
    <t xml:space="preserve">22376285129	</t>
  </si>
  <si>
    <t>[班达楠榜]阿斯顿楠榜城市酒店(ASTON Lampung City Hotel)(40740696)</t>
  </si>
  <si>
    <t>SUHERMAN/SUHERMAN</t>
  </si>
  <si>
    <t xml:space="preserve">2982256	</t>
  </si>
  <si>
    <t>RZ-1446694669</t>
  </si>
  <si>
    <t xml:space="preserve">RZ-1446694671	</t>
  </si>
  <si>
    <t xml:space="preserve">999222379804175	</t>
  </si>
  <si>
    <t>[曼谷]曼谷华尔街旅馆(Wall Street Inn, Bangkok)(48377399)</t>
  </si>
  <si>
    <t>标准房&lt;2人入住&gt;&lt;不退款&gt;</t>
  </si>
  <si>
    <t>Ritthisaeng/Patthanit,Ritthisaeng/Patthanit</t>
  </si>
  <si>
    <t xml:space="preserve">2982475	</t>
  </si>
  <si>
    <t>，</t>
  </si>
  <si>
    <t>A230201102538481</t>
  </si>
  <si>
    <t>A230201102647481</t>
  </si>
  <si>
    <t>USD / HKD 当前参考汇率: 7.84078</t>
  </si>
  <si>
    <t>总计： 996 USD/
7809.42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</si>
  <si>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</si>
  <si>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</si>
  <si>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</si>
  <si>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</si>
  <si>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</si>
  <si>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</si>
  <si>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</si>
  <si>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</si>
  <si>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</si>
  <si>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</si>
  <si>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</si>
  <si>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</si>
  <si>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</si>
  <si>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</si>
  <si>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</si>
  <si>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</si>
  <si>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</si>
  <si>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</si>
  <si>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</si>
  <si>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2023-01-27</t>
  </si>
  <si>
    <t>2982475</t>
  </si>
  <si>
    <t>曼谷华尔街旅馆</t>
  </si>
  <si>
    <t>Ritthisaeng Patthanit,Ritthisaeng Patthanit</t>
  </si>
  <si>
    <t>2023-01-28</t>
  </si>
  <si>
    <t>2023-01-29</t>
  </si>
  <si>
    <t>退房日周结</t>
  </si>
  <si>
    <t>170.25</t>
  </si>
  <si>
    <t>25.00</t>
  </si>
  <si>
    <t>0</t>
  </si>
  <si>
    <t>0.00</t>
  </si>
  <si>
    <t>携程盛景国际直连</t>
  </si>
  <si>
    <t>01.010677</t>
  </si>
  <si>
    <t>2023-01-27 18:14:57</t>
  </si>
  <si>
    <t>否</t>
  </si>
  <si>
    <t>汇智国际旅游发展有限公司</t>
  </si>
  <si>
    <t>直连</t>
  </si>
  <si>
    <t>泰国</t>
  </si>
  <si>
    <t>2982256</t>
  </si>
  <si>
    <t>阿斯顿楠榜城市酒店</t>
  </si>
  <si>
    <t>SUHERMAN SUHERMAN</t>
  </si>
  <si>
    <t>572.04</t>
  </si>
  <si>
    <t>84.00</t>
  </si>
  <si>
    <t>2023-01-27 16:46:39</t>
  </si>
  <si>
    <t>印度尼西亚</t>
  </si>
  <si>
    <t>2023-01-26</t>
  </si>
  <si>
    <t>2980502</t>
  </si>
  <si>
    <t>新山凯贝丽酒店式服务公寓</t>
  </si>
  <si>
    <t>Levkowitz Lee</t>
  </si>
  <si>
    <t>578.85</t>
  </si>
  <si>
    <t>85.00</t>
  </si>
  <si>
    <t>2023-01-26 22:38:24</t>
  </si>
  <si>
    <t>马来西亚</t>
  </si>
  <si>
    <t>2023-01-24</t>
  </si>
  <si>
    <t>2973807</t>
  </si>
  <si>
    <t>吉隆坡维雅酒店</t>
  </si>
  <si>
    <t>Abd Karim Muhammad Najmudeen,Abd Karim Muhammad Najmudeen</t>
  </si>
  <si>
    <t>374.55</t>
  </si>
  <si>
    <t>55.00</t>
  </si>
  <si>
    <t>2023-01-24 15:28:20</t>
  </si>
  <si>
    <t>直采</t>
  </si>
  <si>
    <t>2023-01-23</t>
  </si>
  <si>
    <t>2972188</t>
  </si>
  <si>
    <t>Simmadoraiappanna Shravanya,Simmadoraiappanna Shravanya</t>
  </si>
  <si>
    <t>374.10</t>
  </si>
  <si>
    <t>2023-01-23 17:21:37</t>
  </si>
  <si>
    <t>2023-01-13</t>
  </si>
  <si>
    <t>2946559</t>
  </si>
  <si>
    <t>曼谷素坤逸辉盛阁酒店</t>
  </si>
  <si>
    <t>Singh Bishwjeet,Singh Bishwjeet</t>
  </si>
  <si>
    <t>1783.53</t>
  </si>
  <si>
    <t>264.00</t>
  </si>
  <si>
    <t>2023-01-13 20:45:46</t>
  </si>
  <si>
    <t>2023-01-09</t>
  </si>
  <si>
    <t>2933715</t>
  </si>
  <si>
    <t>皇家普吉城市酒店(SHA Plus+)</t>
  </si>
  <si>
    <t>wang minyan</t>
  </si>
  <si>
    <t>274.08</t>
  </si>
  <si>
    <t>40.00</t>
  </si>
  <si>
    <t>2023-01-10 13:18:28</t>
  </si>
  <si>
    <t>2022-11-25</t>
  </si>
  <si>
    <t>2822886</t>
  </si>
  <si>
    <t>康帕斯酒店集团曼谷欧陆酒店</t>
  </si>
  <si>
    <t>CHEN CHIH TE,CHEN CHIH TE</t>
  </si>
  <si>
    <t>2023-01-25</t>
  </si>
  <si>
    <t>2781.88</t>
  </si>
  <si>
    <t>388.00</t>
  </si>
  <si>
    <t>2022-11-25 15:51:33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</si>
</sst>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657225</xdr:colOff>
      <xdr:row>54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05840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44951</v>
      </c>
      <c r="G2" s="6">
        <v>44955</v>
      </c>
      <c r="H2" s="4">
        <v>1</v>
      </c>
      <c r="I2" s="4">
        <v>4</v>
      </c>
      <c r="J2" s="4">
        <v>4</v>
      </c>
      <c r="K2" s="4" t="s">
        <v>30</v>
      </c>
      <c r="L2" s="4">
        <v>388</v>
      </c>
      <c r="M2" s="4">
        <v>388</v>
      </c>
      <c r="N2" s="4" t="s">
        <v>31</v>
      </c>
      <c r="O2" s="4" t="s">
        <v>32</v>
      </c>
      <c r="P2" s="4" t="s">
        <v>33</v>
      </c>
      <c r="Q2" s="4">
        <v>0</v>
      </c>
      <c r="R2" s="7">
        <v>44890</v>
      </c>
      <c r="S2" s="6">
        <v>44958</v>
      </c>
      <c r="T2" s="4" t="s">
        <v>34</v>
      </c>
      <c r="U2" s="4">
        <v>388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44954</v>
      </c>
      <c r="G3" s="6">
        <v>44955</v>
      </c>
      <c r="H3" s="4">
        <v>1</v>
      </c>
      <c r="I3" s="4">
        <v>1</v>
      </c>
      <c r="J3" s="4">
        <v>1</v>
      </c>
      <c r="K3" s="4" t="s">
        <v>30</v>
      </c>
      <c r="L3" s="4">
        <v>40</v>
      </c>
      <c r="M3" s="4">
        <v>40</v>
      </c>
      <c r="N3" s="4" t="s">
        <v>40</v>
      </c>
      <c r="O3" s="4" t="s">
        <v>32</v>
      </c>
      <c r="P3" s="4" t="s">
        <v>33</v>
      </c>
      <c r="Q3" s="4">
        <v>0</v>
      </c>
      <c r="R3" s="7">
        <v>44935</v>
      </c>
      <c r="S3" s="6">
        <v>44958</v>
      </c>
      <c r="T3" s="4" t="s">
        <v>34</v>
      </c>
      <c r="U3" s="4">
        <v>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44953</v>
      </c>
      <c r="G4" s="6">
        <v>44955</v>
      </c>
      <c r="H4" s="4">
        <v>1</v>
      </c>
      <c r="I4" s="4">
        <v>2</v>
      </c>
      <c r="J4" s="4">
        <v>2</v>
      </c>
      <c r="K4" s="4" t="s">
        <v>30</v>
      </c>
      <c r="L4" s="4">
        <v>264</v>
      </c>
      <c r="M4" s="4">
        <v>264</v>
      </c>
      <c r="N4" s="4" t="s">
        <v>46</v>
      </c>
      <c r="O4" s="4" t="s">
        <v>32</v>
      </c>
      <c r="P4" s="4" t="s">
        <v>33</v>
      </c>
      <c r="Q4" s="4">
        <v>0</v>
      </c>
      <c r="R4" s="7">
        <v>44939</v>
      </c>
      <c r="S4" s="6">
        <v>44958</v>
      </c>
      <c r="T4" s="4" t="s">
        <v>34</v>
      </c>
      <c r="U4" s="4">
        <v>264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44954</v>
      </c>
      <c r="G5" s="6">
        <v>44955</v>
      </c>
      <c r="H5" s="4">
        <v>1</v>
      </c>
      <c r="I5" s="4">
        <v>1</v>
      </c>
      <c r="J5" s="4">
        <v>1</v>
      </c>
      <c r="K5" s="4" t="s">
        <v>30</v>
      </c>
      <c r="L5" s="4">
        <v>55</v>
      </c>
      <c r="M5" s="4">
        <v>55</v>
      </c>
      <c r="N5" s="4" t="s">
        <v>52</v>
      </c>
      <c r="O5" s="4" t="s">
        <v>32</v>
      </c>
      <c r="P5" s="4" t="s">
        <v>33</v>
      </c>
      <c r="Q5" s="4">
        <v>0</v>
      </c>
      <c r="R5" s="7">
        <v>44949</v>
      </c>
      <c r="S5" s="6">
        <v>44958</v>
      </c>
      <c r="T5" s="4" t="s">
        <v>34</v>
      </c>
      <c r="U5" s="4">
        <v>55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44954</v>
      </c>
      <c r="G6" s="6">
        <v>44955</v>
      </c>
      <c r="H6" s="4">
        <v>1</v>
      </c>
      <c r="I6" s="4">
        <v>1</v>
      </c>
      <c r="J6" s="4">
        <v>1</v>
      </c>
      <c r="K6" s="4" t="s">
        <v>30</v>
      </c>
      <c r="L6" s="4">
        <v>55</v>
      </c>
      <c r="M6" s="4">
        <v>55</v>
      </c>
      <c r="N6" s="4" t="s">
        <v>55</v>
      </c>
      <c r="O6" s="4" t="s">
        <v>32</v>
      </c>
      <c r="P6" s="4" t="s">
        <v>33</v>
      </c>
      <c r="Q6" s="4">
        <v>0</v>
      </c>
      <c r="R6" s="7">
        <v>44950</v>
      </c>
      <c r="S6" s="6">
        <v>44958</v>
      </c>
      <c r="T6" s="4" t="s">
        <v>34</v>
      </c>
      <c r="U6" s="4">
        <v>55</v>
      </c>
      <c r="V6" s="4">
        <v>0</v>
      </c>
      <c r="W6" s="4">
        <v>0</v>
      </c>
      <c r="X6" s="4" t="s">
        <v>56</v>
      </c>
      <c r="Y6" s="4" t="s">
        <v>48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44954</v>
      </c>
      <c r="G7" s="6">
        <v>44955</v>
      </c>
      <c r="H7" s="4">
        <v>1</v>
      </c>
      <c r="I7" s="4">
        <v>1</v>
      </c>
      <c r="J7" s="4">
        <v>1</v>
      </c>
      <c r="K7" s="4" t="s">
        <v>30</v>
      </c>
      <c r="L7" s="4">
        <v>85</v>
      </c>
      <c r="M7" s="4">
        <v>85</v>
      </c>
      <c r="N7" s="4" t="s">
        <v>60</v>
      </c>
      <c r="O7" s="4" t="s">
        <v>32</v>
      </c>
      <c r="P7" s="4" t="s">
        <v>33</v>
      </c>
      <c r="Q7" s="4">
        <v>0</v>
      </c>
      <c r="R7" s="7">
        <v>44952</v>
      </c>
      <c r="S7" s="6">
        <v>44958</v>
      </c>
      <c r="T7" s="4" t="s">
        <v>34</v>
      </c>
      <c r="U7" s="4">
        <v>85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6">
      <c r="A8" s="4" t="s">
        <v>63</v>
      </c>
      <c r="B8" s="4" t="s">
        <v>26</v>
      </c>
      <c r="C8" s="4" t="s">
        <v>27</v>
      </c>
      <c r="D8" s="4" t="s">
        <v>64</v>
      </c>
      <c r="E8" s="4" t="s">
        <v>39</v>
      </c>
      <c r="F8" s="6">
        <v>44954</v>
      </c>
      <c r="G8" s="6">
        <v>44955</v>
      </c>
      <c r="H8" s="4">
        <v>2</v>
      </c>
      <c r="I8" s="4">
        <v>1</v>
      </c>
      <c r="J8" s="4">
        <v>2</v>
      </c>
      <c r="K8" s="4" t="s">
        <v>30</v>
      </c>
      <c r="L8" s="4">
        <v>84</v>
      </c>
      <c r="M8" s="4">
        <v>84</v>
      </c>
      <c r="N8" s="4" t="s">
        <v>65</v>
      </c>
      <c r="O8" s="4" t="s">
        <v>32</v>
      </c>
      <c r="P8" s="4" t="s">
        <v>33</v>
      </c>
      <c r="Q8" s="4">
        <v>0</v>
      </c>
      <c r="R8" s="7">
        <v>44953</v>
      </c>
      <c r="S8" s="6">
        <v>44958</v>
      </c>
      <c r="T8" s="4" t="s">
        <v>34</v>
      </c>
      <c r="U8" s="4">
        <v>84</v>
      </c>
      <c r="V8" s="4">
        <v>0</v>
      </c>
      <c r="W8" s="4">
        <v>0</v>
      </c>
      <c r="X8" s="4" t="s">
        <v>66</v>
      </c>
      <c r="Y8" s="4" t="s">
        <v>67</v>
      </c>
      <c r="Z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44954</v>
      </c>
      <c r="G9" s="6">
        <v>44955</v>
      </c>
      <c r="H9" s="4">
        <v>1</v>
      </c>
      <c r="I9" s="4">
        <v>1</v>
      </c>
      <c r="J9" s="4">
        <v>1</v>
      </c>
      <c r="K9" s="4" t="s">
        <v>30</v>
      </c>
      <c r="L9" s="4">
        <v>25</v>
      </c>
      <c r="M9" s="4">
        <v>25</v>
      </c>
      <c r="N9" s="4" t="s">
        <v>72</v>
      </c>
      <c r="O9" s="4" t="s">
        <v>32</v>
      </c>
      <c r="P9" s="4" t="s">
        <v>33</v>
      </c>
      <c r="Q9" s="4">
        <v>0</v>
      </c>
      <c r="R9" s="7">
        <v>44953</v>
      </c>
      <c r="S9" s="6">
        <v>44958</v>
      </c>
      <c r="T9" s="4" t="s">
        <v>34</v>
      </c>
      <c r="U9" s="4">
        <v>25</v>
      </c>
      <c r="V9" s="4">
        <v>0</v>
      </c>
      <c r="W9" s="4">
        <v>0</v>
      </c>
      <c r="X9" s="4" t="s">
        <v>73</v>
      </c>
      <c r="Y9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21839764980</v>
      </c>
      <c r="B2" s="6">
        <v>44951</v>
      </c>
      <c r="C2" s="6">
        <v>44955</v>
      </c>
      <c r="D2" s="4">
        <v>388</v>
      </c>
      <c r="E2" s="4" t="str">
        <f>VLOOKUP(A2,HOP!A:L,12,0)</f>
        <v>388.00</v>
      </c>
      <c r="F2" s="4" t="str">
        <f>VLOOKUP(A2,HOP!A:C,3,0)</f>
        <v>2822886</v>
      </c>
      <c r="G2" s="4">
        <f>D2-E2</f>
        <v>0</v>
      </c>
      <c r="H2" s="4" t="str">
        <f>$H$1&amp;F2</f>
        <v>，2822886</v>
      </c>
      <c r="I2" s="4" t="str">
        <f>VLOOKUP(A2,HOP!A:U,21,0)</f>
        <v>直采</v>
      </c>
    </row>
    <row r="3" s="4" customFormat="1" spans="1:9">
      <c r="A3" s="5">
        <v>999222131294685</v>
      </c>
      <c r="B3" s="6">
        <v>44954</v>
      </c>
      <c r="C3" s="6">
        <v>44955</v>
      </c>
      <c r="D3" s="4">
        <v>40</v>
      </c>
      <c r="E3" s="4" t="str">
        <f>VLOOKUP(A3,HOP!A:L,12,0)</f>
        <v>40.00</v>
      </c>
      <c r="F3" s="4" t="str">
        <f>VLOOKUP(A3,HOP!A:C,3,0)</f>
        <v>2933715</v>
      </c>
      <c r="G3" s="4">
        <f t="shared" ref="G3:G9" si="0">D3-E3</f>
        <v>0</v>
      </c>
      <c r="H3" s="4" t="str">
        <f t="shared" ref="H3:H9" si="1">$H$1&amp;F3</f>
        <v>，2933715</v>
      </c>
      <c r="I3" s="4" t="str">
        <f>VLOOKUP(A3,HOP!A:U,21,0)</f>
        <v>直采</v>
      </c>
    </row>
    <row r="4" s="4" customFormat="1" spans="1:9">
      <c r="A4" s="5">
        <v>999222185032205</v>
      </c>
      <c r="B4" s="6">
        <v>44953</v>
      </c>
      <c r="C4" s="6">
        <v>44955</v>
      </c>
      <c r="D4" s="4">
        <v>264</v>
      </c>
      <c r="E4" s="4" t="str">
        <f>VLOOKUP(A4,HOP!A:L,12,0)</f>
        <v>264.00</v>
      </c>
      <c r="F4" s="4" t="str">
        <f>VLOOKUP(A4,HOP!A:C,3,0)</f>
        <v>2946559</v>
      </c>
      <c r="G4" s="4">
        <f t="shared" si="0"/>
        <v>0</v>
      </c>
      <c r="H4" s="4" t="str">
        <f t="shared" si="1"/>
        <v>，2946559</v>
      </c>
      <c r="I4" s="4" t="str">
        <f>VLOOKUP(A4,HOP!A:U,21,0)</f>
        <v>直连</v>
      </c>
    </row>
    <row r="5" s="4" customFormat="1" spans="1:9">
      <c r="A5" s="5">
        <v>999222315018993</v>
      </c>
      <c r="B5" s="6">
        <v>44954</v>
      </c>
      <c r="C5" s="6">
        <v>44955</v>
      </c>
      <c r="D5" s="4">
        <v>55</v>
      </c>
      <c r="E5" s="4" t="str">
        <f>VLOOKUP(A5,HOP!A:L,12,0)</f>
        <v>55.00</v>
      </c>
      <c r="F5" s="4" t="str">
        <f>VLOOKUP(A5,HOP!A:C,3,0)</f>
        <v>2972188</v>
      </c>
      <c r="G5" s="4">
        <f t="shared" si="0"/>
        <v>0</v>
      </c>
      <c r="H5" s="4" t="str">
        <f t="shared" si="1"/>
        <v>，2972188</v>
      </c>
      <c r="I5" s="4" t="str">
        <f>VLOOKUP(A5,HOP!A:U,21,0)</f>
        <v>直采</v>
      </c>
    </row>
    <row r="6" s="4" customFormat="1" spans="1:9">
      <c r="A6" s="5">
        <v>999222325537117</v>
      </c>
      <c r="B6" s="6">
        <v>44954</v>
      </c>
      <c r="C6" s="6">
        <v>44955</v>
      </c>
      <c r="D6" s="4">
        <v>55</v>
      </c>
      <c r="E6" s="4" t="str">
        <f>VLOOKUP(A6,HOP!A:L,12,0)</f>
        <v>55.00</v>
      </c>
      <c r="F6" s="4" t="str">
        <f>VLOOKUP(A6,HOP!A:C,3,0)</f>
        <v>2973807</v>
      </c>
      <c r="G6" s="4">
        <f t="shared" si="0"/>
        <v>0</v>
      </c>
      <c r="H6" s="4" t="str">
        <f t="shared" si="1"/>
        <v>，2973807</v>
      </c>
      <c r="I6" s="4" t="str">
        <f>VLOOKUP(A6,HOP!A:U,21,0)</f>
        <v>直采</v>
      </c>
    </row>
    <row r="7" s="4" customFormat="1" spans="1:9">
      <c r="A7" s="5">
        <v>999222367897757</v>
      </c>
      <c r="B7" s="6">
        <v>44954</v>
      </c>
      <c r="C7" s="6">
        <v>44955</v>
      </c>
      <c r="D7" s="4">
        <v>85</v>
      </c>
      <c r="E7" s="4" t="str">
        <f>VLOOKUP(A7,HOP!A:L,12,0)</f>
        <v>85.00</v>
      </c>
      <c r="F7" s="4" t="str">
        <f>VLOOKUP(A7,HOP!A:C,3,0)</f>
        <v>2980502</v>
      </c>
      <c r="G7" s="4">
        <f t="shared" si="0"/>
        <v>0</v>
      </c>
      <c r="H7" s="4" t="str">
        <f t="shared" si="1"/>
        <v>，2980502</v>
      </c>
      <c r="I7" s="4" t="str">
        <f>VLOOKUP(A7,HOP!A:U,21,0)</f>
        <v>直连</v>
      </c>
    </row>
    <row r="8" s="4" customFormat="1" spans="1:9">
      <c r="A8" s="5">
        <v>22376285129</v>
      </c>
      <c r="B8" s="6">
        <v>44954</v>
      </c>
      <c r="C8" s="6">
        <v>44955</v>
      </c>
      <c r="D8" s="4">
        <v>84</v>
      </c>
      <c r="E8" s="4" t="str">
        <f>VLOOKUP(A8,HOP!A:L,12,0)</f>
        <v>84.00</v>
      </c>
      <c r="F8" s="4" t="str">
        <f>VLOOKUP(A8,HOP!A:C,3,0)</f>
        <v>2982256</v>
      </c>
      <c r="G8" s="4">
        <f t="shared" si="0"/>
        <v>0</v>
      </c>
      <c r="H8" s="4" t="str">
        <f t="shared" si="1"/>
        <v>，2982256</v>
      </c>
      <c r="I8" s="4" t="str">
        <f>VLOOKUP(A8,HOP!A:U,21,0)</f>
        <v>直连</v>
      </c>
    </row>
    <row r="9" s="4" customFormat="1" spans="1:9">
      <c r="A9" s="5">
        <v>999222379804175</v>
      </c>
      <c r="B9" s="6">
        <v>44954</v>
      </c>
      <c r="C9" s="6">
        <v>44955</v>
      </c>
      <c r="D9" s="4">
        <v>25</v>
      </c>
      <c r="E9" s="4" t="str">
        <f>VLOOKUP(A9,HOP!A:L,12,0)</f>
        <v>25.00</v>
      </c>
      <c r="F9" s="4" t="str">
        <f>VLOOKUP(A9,HOP!A:C,3,0)</f>
        <v>2982475</v>
      </c>
      <c r="G9" s="4">
        <f t="shared" si="0"/>
        <v>0</v>
      </c>
      <c r="H9" s="4" t="str">
        <f t="shared" si="1"/>
        <v>，2982475</v>
      </c>
      <c r="I9" s="4" t="str">
        <f>VLOOKUP(A9,HOP!A:U,21,0)</f>
        <v>直连</v>
      </c>
    </row>
    <row r="11" spans="4:4">
      <c r="D11" s="4">
        <f>SUM(D2:D10)</f>
        <v>996</v>
      </c>
    </row>
    <row r="15" spans="1:4">
      <c r="A15" s="4" t="s">
        <v>75</v>
      </c>
      <c r="C15" s="4">
        <v>538</v>
      </c>
      <c r="D15" s="4">
        <v>4218.34</v>
      </c>
    </row>
    <row r="16" spans="1:4">
      <c r="A16" s="4" t="s">
        <v>76</v>
      </c>
      <c r="C16" s="4">
        <v>458</v>
      </c>
      <c r="D16" s="4">
        <v>3591.08</v>
      </c>
    </row>
    <row r="17" spans="1:4">
      <c r="A17" s="4" t="s">
        <v>77</v>
      </c>
      <c r="C17" s="4">
        <f>SUM(C15:C16)</f>
        <v>996</v>
      </c>
      <c r="D17" s="4">
        <f>SUM(D15:D16)</f>
        <v>7809.42</v>
      </c>
    </row>
    <row r="18" spans="1:1">
      <c r="A18" s="4" t="s">
        <v>78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999222379804175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30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22376285129</v>
      </c>
      <c r="B3" s="1" t="s">
        <v>98</v>
      </c>
      <c r="C3" s="1" t="s">
        <v>116</v>
      </c>
      <c r="D3" s="1" t="s">
        <v>117</v>
      </c>
      <c r="E3" s="1" t="s">
        <v>118</v>
      </c>
      <c r="F3" s="1" t="s">
        <v>102</v>
      </c>
      <c r="G3" s="1" t="s">
        <v>103</v>
      </c>
      <c r="H3" s="1" t="s">
        <v>104</v>
      </c>
      <c r="I3" s="1" t="s">
        <v>119</v>
      </c>
      <c r="J3" s="1" t="s">
        <v>30</v>
      </c>
      <c r="K3" s="1" t="s">
        <v>120</v>
      </c>
      <c r="L3" s="1" t="s">
        <v>120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121</v>
      </c>
      <c r="S3" s="1" t="s">
        <v>112</v>
      </c>
      <c r="T3" s="1" t="s">
        <v>113</v>
      </c>
      <c r="U3" s="1" t="s">
        <v>114</v>
      </c>
      <c r="V3" s="1" t="s">
        <v>122</v>
      </c>
    </row>
    <row r="4" s="1" customFormat="1" spans="1:22">
      <c r="A4" s="3">
        <v>999222367897757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102</v>
      </c>
      <c r="G4" s="1" t="s">
        <v>103</v>
      </c>
      <c r="H4" s="1" t="s">
        <v>104</v>
      </c>
      <c r="I4" s="1" t="s">
        <v>127</v>
      </c>
      <c r="J4" s="1" t="s">
        <v>30</v>
      </c>
      <c r="K4" s="1" t="s">
        <v>128</v>
      </c>
      <c r="L4" s="1" t="s">
        <v>128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129</v>
      </c>
      <c r="S4" s="1" t="s">
        <v>112</v>
      </c>
      <c r="T4" s="1" t="s">
        <v>113</v>
      </c>
      <c r="U4" s="1" t="s">
        <v>114</v>
      </c>
      <c r="V4" s="1" t="s">
        <v>130</v>
      </c>
    </row>
    <row r="5" s="1" customFormat="1" spans="1:22">
      <c r="A5" s="3">
        <v>999222325537117</v>
      </c>
      <c r="B5" s="1" t="s">
        <v>131</v>
      </c>
      <c r="C5" s="1" t="s">
        <v>132</v>
      </c>
      <c r="D5" s="1" t="s">
        <v>133</v>
      </c>
      <c r="E5" s="1" t="s">
        <v>134</v>
      </c>
      <c r="F5" s="1" t="s">
        <v>102</v>
      </c>
      <c r="G5" s="1" t="s">
        <v>103</v>
      </c>
      <c r="H5" s="1" t="s">
        <v>104</v>
      </c>
      <c r="I5" s="1" t="s">
        <v>135</v>
      </c>
      <c r="J5" s="1" t="s">
        <v>30</v>
      </c>
      <c r="K5" s="1" t="s">
        <v>136</v>
      </c>
      <c r="L5" s="1" t="s">
        <v>136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137</v>
      </c>
      <c r="S5" s="1" t="s">
        <v>112</v>
      </c>
      <c r="T5" s="1" t="s">
        <v>113</v>
      </c>
      <c r="U5" s="1" t="s">
        <v>138</v>
      </c>
      <c r="V5" s="1" t="s">
        <v>130</v>
      </c>
    </row>
    <row r="6" s="1" customFormat="1" spans="1:22">
      <c r="A6" s="3">
        <v>999222315018993</v>
      </c>
      <c r="B6" s="1" t="s">
        <v>139</v>
      </c>
      <c r="C6" s="1" t="s">
        <v>140</v>
      </c>
      <c r="D6" s="1" t="s">
        <v>133</v>
      </c>
      <c r="E6" s="1" t="s">
        <v>141</v>
      </c>
      <c r="F6" s="1" t="s">
        <v>102</v>
      </c>
      <c r="G6" s="1" t="s">
        <v>103</v>
      </c>
      <c r="H6" s="1" t="s">
        <v>104</v>
      </c>
      <c r="I6" s="1" t="s">
        <v>142</v>
      </c>
      <c r="J6" s="1" t="s">
        <v>30</v>
      </c>
      <c r="K6" s="1" t="s">
        <v>136</v>
      </c>
      <c r="L6" s="1" t="s">
        <v>136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143</v>
      </c>
      <c r="S6" s="1" t="s">
        <v>112</v>
      </c>
      <c r="T6" s="1" t="s">
        <v>113</v>
      </c>
      <c r="U6" s="1" t="s">
        <v>138</v>
      </c>
      <c r="V6" s="1" t="s">
        <v>130</v>
      </c>
    </row>
    <row r="7" s="1" customFormat="1" spans="1:22">
      <c r="A7" s="3">
        <v>999222185032205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98</v>
      </c>
      <c r="G7" s="1" t="s">
        <v>103</v>
      </c>
      <c r="H7" s="1" t="s">
        <v>104</v>
      </c>
      <c r="I7" s="1" t="s">
        <v>148</v>
      </c>
      <c r="J7" s="1" t="s">
        <v>30</v>
      </c>
      <c r="K7" s="1" t="s">
        <v>149</v>
      </c>
      <c r="L7" s="1" t="s">
        <v>149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150</v>
      </c>
      <c r="S7" s="1" t="s">
        <v>112</v>
      </c>
      <c r="T7" s="1" t="s">
        <v>113</v>
      </c>
      <c r="U7" s="1" t="s">
        <v>114</v>
      </c>
      <c r="V7" s="1" t="s">
        <v>115</v>
      </c>
    </row>
    <row r="8" s="1" customFormat="1" spans="1:22">
      <c r="A8" s="3">
        <v>999222131294685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102</v>
      </c>
      <c r="G8" s="1" t="s">
        <v>103</v>
      </c>
      <c r="H8" s="1" t="s">
        <v>104</v>
      </c>
      <c r="I8" s="1" t="s">
        <v>155</v>
      </c>
      <c r="J8" s="1" t="s">
        <v>30</v>
      </c>
      <c r="K8" s="1" t="s">
        <v>156</v>
      </c>
      <c r="L8" s="1" t="s">
        <v>156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157</v>
      </c>
      <c r="S8" s="1" t="s">
        <v>112</v>
      </c>
      <c r="T8" s="1" t="s">
        <v>113</v>
      </c>
      <c r="U8" s="1" t="s">
        <v>138</v>
      </c>
      <c r="V8" s="1" t="s">
        <v>115</v>
      </c>
    </row>
    <row r="9" s="1" customFormat="1" spans="1:22">
      <c r="A9" s="3">
        <v>21839764980</v>
      </c>
      <c r="B9" s="1" t="s">
        <v>158</v>
      </c>
      <c r="C9" s="1" t="s">
        <v>159</v>
      </c>
      <c r="D9" s="1" t="s">
        <v>160</v>
      </c>
      <c r="E9" s="1" t="s">
        <v>161</v>
      </c>
      <c r="F9" s="1" t="s">
        <v>162</v>
      </c>
      <c r="G9" s="1" t="s">
        <v>103</v>
      </c>
      <c r="H9" s="1" t="s">
        <v>104</v>
      </c>
      <c r="I9" s="1" t="s">
        <v>163</v>
      </c>
      <c r="J9" s="1" t="s">
        <v>30</v>
      </c>
      <c r="K9" s="1" t="s">
        <v>164</v>
      </c>
      <c r="L9" s="1" t="s">
        <v>164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110</v>
      </c>
      <c r="R9" s="1" t="s">
        <v>165</v>
      </c>
      <c r="S9" s="1" t="s">
        <v>112</v>
      </c>
      <c r="T9" s="1" t="s">
        <v>113</v>
      </c>
      <c r="U9" s="1" t="s">
        <v>138</v>
      </c>
      <c r="V9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2023-02-01T02:21:03Z</dcterms:created>
  <dcterms:modified xsi:type="dcterms:W3CDTF">2023-02-01T02:27:39Z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BF3226CC6D624AC78B0C326CBF198AFE</vt:lpwstr>
  </property>
  <property fmtid="{D5CDD505-2E9C-101B-9397-08002B2CF9AE}" pid="3" name="KSOProductBuildVer">
    <vt:lpwstr>2052-11.1.0.13703</vt:lpwstr>
  </property>
</Properties>
</file>