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<sst xmlns="http://schemas.openxmlformats.org/spreadsheetml/2006/main" count="187" uniqueCount="104">
  <si>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</si>
  <si>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</si>
  <si>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</si>
  <si>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</si>
  <si>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</si>
  <si>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</si>
  <si>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</si>
  <si>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</si>
  <si>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</si>
  <si>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</si>
  <si>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</si>
  <si>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</si>
  <si>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</si>
  <si>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</si>
  <si>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</si>
  <si>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</si>
  <si>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</si>
  <si>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</si>
  <si>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</si>
  <si>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</si>
  <si>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</si>
  <si>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</si>
  <si>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</si>
  <si>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</si>
  <si>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</si>
  <si>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999222008243474	</t>
  </si>
  <si>
    <t>Ctrip</t>
  </si>
  <si>
    <t>正常</t>
  </si>
  <si>
    <t>[台北]台北花园大酒店(Taipei Garden Hotel)(80941308)</t>
  </si>
  <si>
    <t>雅致双床房&lt;至多8间&gt;&lt;2人入住&gt;&lt;早餐&gt;</t>
  </si>
  <si>
    <t>CNY</t>
  </si>
  <si>
    <t>WU/LILI</t>
  </si>
  <si>
    <t>CA13744230119CNY</t>
  </si>
  <si>
    <t>未提现</t>
  </si>
  <si>
    <t>携程开票</t>
  </si>
  <si>
    <t xml:space="preserve">2902496	</t>
  </si>
  <si>
    <t xml:space="preserve">	</t>
  </si>
  <si>
    <t xml:space="preserve">999222066051382	</t>
  </si>
  <si>
    <t>[贵阳]宜尚酒店(贵阳黔灵山店)(80247049)</t>
  </si>
  <si>
    <t>宜悦双床房&lt;至多8间&gt;&lt;2人入住&gt;</t>
  </si>
  <si>
    <t>饶贵明</t>
  </si>
  <si>
    <t xml:space="preserve">2917527	</t>
  </si>
  <si>
    <t xml:space="preserve">R_0851039_2531377	</t>
  </si>
  <si>
    <t xml:space="preserve">999222066226474	</t>
  </si>
  <si>
    <t>[高雄]高雄喜迎旅店(Greet Inn)(80941634)</t>
  </si>
  <si>
    <t>豪华双人房&lt;至多8间&gt;&lt;2人入住&gt;&lt;早餐&gt;</t>
  </si>
  <si>
    <t>CHEN/HONGJEN</t>
  </si>
  <si>
    <t xml:space="preserve">2917573	</t>
  </si>
  <si>
    <t xml:space="preserve">999222066503322	</t>
  </si>
  <si>
    <t>曾双娥</t>
  </si>
  <si>
    <t xml:space="preserve">2917675	</t>
  </si>
  <si>
    <t xml:space="preserve">R_0851039_2531452	</t>
  </si>
  <si>
    <t>，</t>
  </si>
  <si>
    <t>1521 CNY</t>
  </si>
  <si>
    <t>A230119092856481</t>
  </si>
  <si>
    <t>总计：1521元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</si>
  <si>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</si>
  <si>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</si>
  <si>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</si>
  <si>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</si>
  <si>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</si>
  <si>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</si>
  <si>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</si>
  <si>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</si>
  <si>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</si>
  <si>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</si>
  <si>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</si>
  <si>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</si>
  <si>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</si>
  <si>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</si>
  <si>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</si>
  <si>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</si>
  <si>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</si>
  <si>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</si>
  <si>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</si>
  <si>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2023-01-03</t>
  </si>
  <si>
    <t>2917675</t>
  </si>
  <si>
    <t>宜尚酒店(贵阳黔灵山店)</t>
  </si>
  <si>
    <t>2023-01-04</t>
  </si>
  <si>
    <t>退房日月结</t>
  </si>
  <si>
    <t>95.00</t>
  </si>
  <si>
    <t>RMB</t>
  </si>
  <si>
    <t>0</t>
  </si>
  <si>
    <t>0.00</t>
  </si>
  <si>
    <t>携程汇登国内直连</t>
  </si>
  <si>
    <t>01.011264</t>
  </si>
  <si>
    <t>2023-01-03 11:25:20</t>
  </si>
  <si>
    <t>否</t>
  </si>
  <si>
    <t>广州汇登信息科技有限公司</t>
  </si>
  <si>
    <t>直连</t>
  </si>
  <si>
    <t>中国</t>
  </si>
  <si>
    <t>2917573</t>
  </si>
  <si>
    <t>高雄喜迎旅店</t>
  </si>
  <si>
    <t>CHEN HONGJEN</t>
  </si>
  <si>
    <t>434.00</t>
  </si>
  <si>
    <t>2023-01-03 10:33:49</t>
  </si>
  <si>
    <t>2917527</t>
  </si>
  <si>
    <t>2023-01-03 09:57:49</t>
  </si>
  <si>
    <t>2022-12-26</t>
  </si>
  <si>
    <t>2902496</t>
  </si>
  <si>
    <t>台北花园大酒店</t>
  </si>
  <si>
    <t>WU LILI</t>
  </si>
  <si>
    <t>897.00</t>
  </si>
  <si>
    <t>2022-12-26 21:58:51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</si>
</sst>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44929</v>
      </c>
      <c r="G2" s="6">
        <v>44930</v>
      </c>
      <c r="H2" s="4">
        <v>1</v>
      </c>
      <c r="I2" s="4">
        <v>1</v>
      </c>
      <c r="J2" s="4">
        <v>1</v>
      </c>
      <c r="K2" s="4" t="s">
        <v>30</v>
      </c>
      <c r="L2" s="4">
        <v>897</v>
      </c>
      <c r="M2" s="4">
        <v>897</v>
      </c>
      <c r="N2" s="4" t="s">
        <v>31</v>
      </c>
      <c r="O2" s="4" t="s">
        <v>32</v>
      </c>
      <c r="P2" s="4" t="s">
        <v>33</v>
      </c>
      <c r="Q2" s="4">
        <v>0</v>
      </c>
      <c r="R2" s="7">
        <v>44921</v>
      </c>
      <c r="S2" s="6">
        <v>44945</v>
      </c>
      <c r="T2" s="4" t="s">
        <v>34</v>
      </c>
      <c r="U2" s="4">
        <v>897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44929</v>
      </c>
      <c r="G3" s="6">
        <v>44930</v>
      </c>
      <c r="H3" s="4">
        <v>1</v>
      </c>
      <c r="I3" s="4">
        <v>1</v>
      </c>
      <c r="J3" s="4">
        <v>1</v>
      </c>
      <c r="K3" s="4" t="s">
        <v>30</v>
      </c>
      <c r="L3" s="4">
        <v>95</v>
      </c>
      <c r="M3" s="4">
        <v>95</v>
      </c>
      <c r="N3" s="4" t="s">
        <v>40</v>
      </c>
      <c r="O3" s="4" t="s">
        <v>32</v>
      </c>
      <c r="P3" s="4" t="s">
        <v>33</v>
      </c>
      <c r="Q3" s="4">
        <v>0</v>
      </c>
      <c r="R3" s="7">
        <v>44929</v>
      </c>
      <c r="S3" s="6">
        <v>44945</v>
      </c>
      <c r="T3" s="4" t="s">
        <v>34</v>
      </c>
      <c r="U3" s="4">
        <v>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44929</v>
      </c>
      <c r="G4" s="6">
        <v>44930</v>
      </c>
      <c r="H4" s="4">
        <v>1</v>
      </c>
      <c r="I4" s="4">
        <v>1</v>
      </c>
      <c r="J4" s="4">
        <v>1</v>
      </c>
      <c r="K4" s="4" t="s">
        <v>30</v>
      </c>
      <c r="L4" s="4">
        <v>434</v>
      </c>
      <c r="M4" s="4">
        <v>434</v>
      </c>
      <c r="N4" s="4" t="s">
        <v>46</v>
      </c>
      <c r="O4" s="4" t="s">
        <v>32</v>
      </c>
      <c r="P4" s="4" t="s">
        <v>33</v>
      </c>
      <c r="Q4" s="4">
        <v>0</v>
      </c>
      <c r="R4" s="7">
        <v>44929</v>
      </c>
      <c r="S4" s="6">
        <v>44945</v>
      </c>
      <c r="T4" s="4" t="s">
        <v>34</v>
      </c>
      <c r="U4" s="4">
        <v>434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44929</v>
      </c>
      <c r="G5" s="6">
        <v>44930</v>
      </c>
      <c r="H5" s="4">
        <v>1</v>
      </c>
      <c r="I5" s="4">
        <v>1</v>
      </c>
      <c r="J5" s="4">
        <v>1</v>
      </c>
      <c r="K5" s="4" t="s">
        <v>30</v>
      </c>
      <c r="L5" s="4">
        <v>95</v>
      </c>
      <c r="M5" s="4">
        <v>95</v>
      </c>
      <c r="N5" s="4" t="s">
        <v>49</v>
      </c>
      <c r="O5" s="4" t="s">
        <v>32</v>
      </c>
      <c r="P5" s="4" t="s">
        <v>33</v>
      </c>
      <c r="Q5" s="4">
        <v>0</v>
      </c>
      <c r="R5" s="7">
        <v>44929</v>
      </c>
      <c r="S5" s="6">
        <v>44945</v>
      </c>
      <c r="T5" s="4" t="s">
        <v>34</v>
      </c>
      <c r="U5" s="4">
        <v>95</v>
      </c>
      <c r="V5" s="4">
        <v>0</v>
      </c>
      <c r="W5" s="4">
        <v>0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999222008243474</v>
      </c>
      <c r="B2" s="6">
        <v>44929</v>
      </c>
      <c r="C2" s="6">
        <v>44930</v>
      </c>
      <c r="D2" s="4">
        <v>897</v>
      </c>
      <c r="E2" s="4" t="str">
        <f>VLOOKUP(A2,HOP!A:L,12,0)</f>
        <v>897.00</v>
      </c>
      <c r="F2" s="4" t="str">
        <f>VLOOKUP(A2,HOP!A:C,3,0)</f>
        <v>2902496</v>
      </c>
      <c r="G2" s="4">
        <f>D2-E2</f>
        <v>0</v>
      </c>
      <c r="H2" s="4" t="str">
        <f>$H$1&amp;F2</f>
        <v>，2902496</v>
      </c>
      <c r="I2" s="4" t="str">
        <f>VLOOKUP(A2,HOP!A:U,21,0)</f>
        <v>直连</v>
      </c>
    </row>
    <row r="3" s="4" customFormat="1" spans="1:9">
      <c r="A3" s="5">
        <v>999222066051382</v>
      </c>
      <c r="B3" s="6">
        <v>44929</v>
      </c>
      <c r="C3" s="6">
        <v>44930</v>
      </c>
      <c r="D3" s="4">
        <v>95</v>
      </c>
      <c r="E3" s="4" t="str">
        <f>VLOOKUP(A3,HOP!A:L,12,0)</f>
        <v>95.00</v>
      </c>
      <c r="F3" s="4" t="str">
        <f>VLOOKUP(A3,HOP!A:C,3,0)</f>
        <v>2917527</v>
      </c>
      <c r="G3" s="4">
        <f>D3-E3</f>
        <v>0</v>
      </c>
      <c r="H3" s="4" t="str">
        <f>$H$1&amp;F3</f>
        <v>，2917527</v>
      </c>
      <c r="I3" s="4" t="str">
        <f>VLOOKUP(A3,HOP!A:U,21,0)</f>
        <v>直连</v>
      </c>
    </row>
    <row r="4" s="4" customFormat="1" spans="1:9">
      <c r="A4" s="5">
        <v>999222066226474</v>
      </c>
      <c r="B4" s="6">
        <v>44929</v>
      </c>
      <c r="C4" s="6">
        <v>44930</v>
      </c>
      <c r="D4" s="4">
        <v>434</v>
      </c>
      <c r="E4" s="4" t="str">
        <f>VLOOKUP(A4,HOP!A:L,12,0)</f>
        <v>434.00</v>
      </c>
      <c r="F4" s="4" t="str">
        <f>VLOOKUP(A4,HOP!A:C,3,0)</f>
        <v>2917573</v>
      </c>
      <c r="G4" s="4">
        <f>D4-E4</f>
        <v>0</v>
      </c>
      <c r="H4" s="4" t="str">
        <f>$H$1&amp;F4</f>
        <v>，2917573</v>
      </c>
      <c r="I4" s="4" t="str">
        <f>VLOOKUP(A4,HOP!A:U,21,0)</f>
        <v>直连</v>
      </c>
    </row>
    <row r="5" s="4" customFormat="1" spans="1:9">
      <c r="A5" s="5">
        <v>999222066503322</v>
      </c>
      <c r="B5" s="6">
        <v>44929</v>
      </c>
      <c r="C5" s="6">
        <v>44930</v>
      </c>
      <c r="D5" s="4">
        <v>95</v>
      </c>
      <c r="E5" s="4" t="str">
        <f>VLOOKUP(A5,HOP!A:L,12,0)</f>
        <v>95.00</v>
      </c>
      <c r="F5" s="4" t="str">
        <f>VLOOKUP(A5,HOP!A:C,3,0)</f>
        <v>2917675</v>
      </c>
      <c r="G5" s="4">
        <f>D5-E5</f>
        <v>0</v>
      </c>
      <c r="H5" s="4" t="str">
        <f>$H$1&amp;F5</f>
        <v>，2917675</v>
      </c>
      <c r="I5" s="4" t="str">
        <f>VLOOKUP(A5,HOP!A:U,21,0)</f>
        <v>直连</v>
      </c>
    </row>
    <row r="7" spans="4:4">
      <c r="D7" s="4">
        <f>SUM(D2:D6)</f>
        <v>1521</v>
      </c>
    </row>
    <row r="8" spans="4:4">
      <c r="D8" s="4" t="s">
        <v>53</v>
      </c>
    </row>
    <row r="11" spans="1:1">
      <c r="A11" s="4" t="s">
        <v>54</v>
      </c>
    </row>
    <row r="12" spans="1:1">
      <c r="A12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42" sqref="C42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999222066503322</v>
      </c>
      <c r="B2" s="1" t="s">
        <v>75</v>
      </c>
      <c r="C2" s="1" t="s">
        <v>76</v>
      </c>
      <c r="D2" s="1" t="s">
        <v>77</v>
      </c>
      <c r="E2" s="1" t="s">
        <v>49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999222066226474</v>
      </c>
      <c r="B3" s="1" t="s">
        <v>75</v>
      </c>
      <c r="C3" s="1" t="s">
        <v>91</v>
      </c>
      <c r="D3" s="1" t="s">
        <v>92</v>
      </c>
      <c r="E3" s="1" t="s">
        <v>93</v>
      </c>
      <c r="F3" s="1" t="s">
        <v>75</v>
      </c>
      <c r="G3" s="1" t="s">
        <v>78</v>
      </c>
      <c r="H3" s="1" t="s">
        <v>79</v>
      </c>
      <c r="I3" s="1" t="s">
        <v>94</v>
      </c>
      <c r="J3" s="1" t="s">
        <v>81</v>
      </c>
      <c r="K3" s="1" t="s">
        <v>94</v>
      </c>
      <c r="L3" s="1" t="s">
        <v>94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95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999222066051382</v>
      </c>
      <c r="B4" s="1" t="s">
        <v>75</v>
      </c>
      <c r="C4" s="1" t="s">
        <v>96</v>
      </c>
      <c r="D4" s="1" t="s">
        <v>77</v>
      </c>
      <c r="E4" s="1" t="s">
        <v>40</v>
      </c>
      <c r="F4" s="1" t="s">
        <v>75</v>
      </c>
      <c r="G4" s="1" t="s">
        <v>78</v>
      </c>
      <c r="H4" s="1" t="s">
        <v>79</v>
      </c>
      <c r="I4" s="1" t="s">
        <v>80</v>
      </c>
      <c r="J4" s="1" t="s">
        <v>81</v>
      </c>
      <c r="K4" s="1" t="s">
        <v>80</v>
      </c>
      <c r="L4" s="1" t="s">
        <v>80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97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999222008243474</v>
      </c>
      <c r="B5" s="1" t="s">
        <v>98</v>
      </c>
      <c r="C5" s="1" t="s">
        <v>99</v>
      </c>
      <c r="D5" s="1" t="s">
        <v>100</v>
      </c>
      <c r="E5" s="1" t="s">
        <v>101</v>
      </c>
      <c r="F5" s="1" t="s">
        <v>75</v>
      </c>
      <c r="G5" s="1" t="s">
        <v>78</v>
      </c>
      <c r="H5" s="1" t="s">
        <v>79</v>
      </c>
      <c r="I5" s="1" t="s">
        <v>102</v>
      </c>
      <c r="J5" s="1" t="s">
        <v>81</v>
      </c>
      <c r="K5" s="1" t="s">
        <v>102</v>
      </c>
      <c r="L5" s="1" t="s">
        <v>102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103</v>
      </c>
      <c r="S5" s="1" t="s">
        <v>87</v>
      </c>
      <c r="T5" s="1" t="s">
        <v>88</v>
      </c>
      <c r="U5" s="1" t="s">
        <v>89</v>
      </c>
      <c r="V5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2023-01-19T01:25:23Z</dcterms:created>
  <dcterms:modified xsi:type="dcterms:W3CDTF">2023-01-19T01:28:53Z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053EDC69106C4EF3AF0D94A7D860A762</vt:lpwstr>
  </property>
  <property fmtid="{D5CDD505-2E9C-101B-9397-08002B2CF9AE}" pid="3" name="KSOProductBuildVer">
    <vt:lpwstr>2052-11.1.0.13703</vt:lpwstr>
  </property>
</Properties>
</file>