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<sst xmlns="http://schemas.openxmlformats.org/spreadsheetml/2006/main" count="145" uniqueCount="103">
  <si>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</si>
  <si>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</si>
  <si>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</si>
  <si>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</si>
  <si>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</si>
  <si>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</si>
  <si>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</si>
  <si>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</si>
  <si>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</si>
  <si>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</si>
  <si>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</si>
  <si>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</si>
  <si>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</si>
  <si>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</si>
  <si>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</si>
  <si>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</si>
  <si>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</si>
  <si>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</si>
  <si>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</si>
  <si>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</si>
  <si>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</si>
  <si>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</si>
  <si>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</si>
  <si>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</si>
  <si>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</si>
  <si>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18085528527	</t>
  </si>
  <si>
    <t>Ctrip</t>
  </si>
  <si>
    <t>赔款</t>
  </si>
  <si>
    <t>[班木思]拷艾 DNA 超级新鲜空气度假村酒店(DNA Super Ozone Resort KhaoYai)(7043315)</t>
  </si>
  <si>
    <t>DNA 别墅(至少连住2晚及以上)&lt;2人入住&gt;&lt;不退款&gt;</t>
  </si>
  <si>
    <t>USD</t>
  </si>
  <si>
    <t>punnada/jeab,punnada/jeab</t>
  </si>
  <si>
    <t>CA6352230117USD</t>
  </si>
  <si>
    <t>未提现</t>
  </si>
  <si>
    <t xml:space="preserve">	</t>
  </si>
  <si>
    <t xml:space="preserve">999221946695639	</t>
  </si>
  <si>
    <t>[东京]京阪浅草酒店(Hotel Keihan Asakusa)(7043315)</t>
  </si>
  <si>
    <t>酒店随机房型(至少连住2晚及以上)</t>
  </si>
  <si>
    <t>NAGASAWA/MITSUYUKI</t>
  </si>
  <si>
    <t xml:space="preserve">2882247	</t>
  </si>
  <si>
    <t xml:space="preserve">999222132508881	</t>
  </si>
  <si>
    <t>正常</t>
  </si>
  <si>
    <t>[曼谷]曼谷素坤逸航站 21 中心酒店 (SHA Plus+)(Grande Centre Point Hotel Terminal 21 (SHA Plus+))(8628098)</t>
  </si>
  <si>
    <t>豪华尊贵房(至少连住2晚及以上)</t>
  </si>
  <si>
    <t>CHOI/EUNJI</t>
  </si>
  <si>
    <t>CA6352230123USD-W</t>
  </si>
  <si>
    <t>携程开票</t>
  </si>
  <si>
    <t xml:space="preserve">2934251	</t>
  </si>
  <si>
    <t xml:space="preserve">399091	</t>
  </si>
  <si>
    <t xml:space="preserve">999222133105829	</t>
  </si>
  <si>
    <t>Choi/Sinwoo</t>
  </si>
  <si>
    <t xml:space="preserve">2934521	</t>
  </si>
  <si>
    <t xml:space="preserve">399089	</t>
  </si>
  <si>
    <t>，</t>
  </si>
  <si>
    <t>本期扣款41元</t>
  </si>
  <si>
    <t>本期扣款483元</t>
  </si>
  <si>
    <t>A230128114005481</t>
  </si>
  <si>
    <t>USD / THB 当前参考汇率: 32.802</t>
  </si>
  <si>
    <t>总计： 152 USD/
4985.9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</si>
  <si>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</si>
  <si>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</si>
  <si>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</si>
  <si>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</si>
  <si>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</si>
  <si>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</si>
  <si>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</si>
  <si>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</si>
  <si>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</si>
  <si>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</si>
  <si>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</si>
  <si>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</si>
  <si>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</si>
  <si>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</si>
  <si>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</si>
  <si>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</si>
  <si>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</si>
  <si>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</si>
  <si>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</si>
  <si>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2023-01-09</t>
  </si>
  <si>
    <t>2934521</t>
  </si>
  <si>
    <t>曼谷素坤逸航站 21 中心酒店 (SHA Plus+)</t>
  </si>
  <si>
    <t>Choi Sinwoo</t>
  </si>
  <si>
    <t>2023-01-17</t>
  </si>
  <si>
    <t>2023-01-20</t>
  </si>
  <si>
    <t>退房日周结</t>
  </si>
  <si>
    <t>2672.32</t>
  </si>
  <si>
    <t>390.00</t>
  </si>
  <si>
    <t>0</t>
  </si>
  <si>
    <t>0.00</t>
  </si>
  <si>
    <t>携程国际直连(CIT)</t>
  </si>
  <si>
    <t>01.011176</t>
  </si>
  <si>
    <t>2023-01-10 11:03:33</t>
  </si>
  <si>
    <t>否</t>
  </si>
  <si>
    <t>CIT(Thailand) CO,. Ltd</t>
  </si>
  <si>
    <t>直采</t>
  </si>
  <si>
    <t>泰国</t>
  </si>
  <si>
    <t>2934251</t>
  </si>
  <si>
    <t>CHOI EUNJI</t>
  </si>
  <si>
    <t>2023-01-19</t>
  </si>
  <si>
    <t>2023-01-21</t>
  </si>
  <si>
    <t>1959.70</t>
  </si>
  <si>
    <t>286.00</t>
  </si>
  <si>
    <t>2023-01-10 11:08:07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</si>
</sst>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14</xdr:col>
      <xdr:colOff>76200</xdr:colOff>
      <xdr:row>50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334625" cy="487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44905</v>
      </c>
      <c r="G2" s="6">
        <v>44907</v>
      </c>
      <c r="H2" s="4">
        <v>1</v>
      </c>
      <c r="I2" s="4">
        <v>2</v>
      </c>
      <c r="J2" s="4">
        <v>2</v>
      </c>
      <c r="K2" s="4" t="s">
        <v>30</v>
      </c>
      <c r="L2" s="4">
        <v>-41</v>
      </c>
      <c r="M2" s="4">
        <v>-41</v>
      </c>
      <c r="N2" s="4" t="s">
        <v>31</v>
      </c>
      <c r="O2" s="4" t="s">
        <v>32</v>
      </c>
      <c r="P2" s="4" t="s">
        <v>33</v>
      </c>
      <c r="Q2" s="4">
        <v>0</v>
      </c>
      <c r="R2" s="7">
        <v>44722.5704398148</v>
      </c>
      <c r="S2" s="6">
        <v>44943</v>
      </c>
      <c r="T2" s="4"/>
      <c r="U2" s="4">
        <v>0</v>
      </c>
      <c r="V2" s="4">
        <v>0</v>
      </c>
      <c r="W2" s="4">
        <v>0</v>
      </c>
      <c r="X2" s="4" t="s">
        <v>34</v>
      </c>
      <c r="Y2" s="4" t="s">
        <v>34</v>
      </c>
    </row>
    <row r="3" s="4" customFormat="1" spans="1:25">
      <c r="A3" s="4" t="s">
        <v>35</v>
      </c>
      <c r="B3" s="4" t="s">
        <v>26</v>
      </c>
      <c r="C3" s="4" t="s">
        <v>27</v>
      </c>
      <c r="D3" s="4" t="s">
        <v>36</v>
      </c>
      <c r="E3" s="4" t="s">
        <v>37</v>
      </c>
      <c r="F3" s="6">
        <v>44926</v>
      </c>
      <c r="G3" s="6">
        <v>44928</v>
      </c>
      <c r="H3" s="4">
        <v>1</v>
      </c>
      <c r="I3" s="4">
        <v>2</v>
      </c>
      <c r="J3" s="4">
        <v>2</v>
      </c>
      <c r="K3" s="4" t="s">
        <v>30</v>
      </c>
      <c r="L3" s="4">
        <v>-483</v>
      </c>
      <c r="M3" s="4">
        <v>-483</v>
      </c>
      <c r="N3" s="4" t="s">
        <v>38</v>
      </c>
      <c r="O3" s="4" t="s">
        <v>32</v>
      </c>
      <c r="P3" s="4" t="s">
        <v>33</v>
      </c>
      <c r="Q3" s="4">
        <v>0</v>
      </c>
      <c r="R3" s="7">
        <v>44912.7871990741</v>
      </c>
      <c r="S3" s="6">
        <v>44943</v>
      </c>
      <c r="T3" s="4"/>
      <c r="U3" s="4">
        <v>0</v>
      </c>
      <c r="V3" s="4">
        <v>0</v>
      </c>
      <c r="W3" s="4">
        <v>0</v>
      </c>
      <c r="X3" s="4" t="s">
        <v>39</v>
      </c>
      <c r="Y3" s="4" t="s">
        <v>34</v>
      </c>
    </row>
    <row r="4" s="4" customFormat="1" spans="1:25">
      <c r="A4" s="4" t="s">
        <v>40</v>
      </c>
      <c r="B4" s="4" t="s">
        <v>26</v>
      </c>
      <c r="C4" s="4" t="s">
        <v>41</v>
      </c>
      <c r="D4" s="4" t="s">
        <v>42</v>
      </c>
      <c r="E4" s="4" t="s">
        <v>43</v>
      </c>
      <c r="F4" s="6">
        <v>44945</v>
      </c>
      <c r="G4" s="6">
        <v>44947</v>
      </c>
      <c r="H4" s="4">
        <v>1</v>
      </c>
      <c r="I4" s="4">
        <v>2</v>
      </c>
      <c r="J4" s="4">
        <v>2</v>
      </c>
      <c r="K4" s="4" t="s">
        <v>30</v>
      </c>
      <c r="L4" s="4">
        <v>286</v>
      </c>
      <c r="M4" s="4">
        <v>286</v>
      </c>
      <c r="N4" s="4" t="s">
        <v>44</v>
      </c>
      <c r="O4" s="4" t="s">
        <v>45</v>
      </c>
      <c r="P4" s="4" t="s">
        <v>33</v>
      </c>
      <c r="Q4" s="4">
        <v>0</v>
      </c>
      <c r="R4" s="7">
        <v>44935</v>
      </c>
      <c r="S4" s="6">
        <v>44949</v>
      </c>
      <c r="T4" s="4" t="s">
        <v>46</v>
      </c>
      <c r="U4" s="4">
        <v>286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41</v>
      </c>
      <c r="D5" s="4" t="s">
        <v>42</v>
      </c>
      <c r="E5" s="4" t="s">
        <v>43</v>
      </c>
      <c r="F5" s="6">
        <v>44943</v>
      </c>
      <c r="G5" s="6">
        <v>44946</v>
      </c>
      <c r="H5" s="4">
        <v>1</v>
      </c>
      <c r="I5" s="4">
        <v>3</v>
      </c>
      <c r="J5" s="4">
        <v>3</v>
      </c>
      <c r="K5" s="4" t="s">
        <v>30</v>
      </c>
      <c r="L5" s="4">
        <v>390</v>
      </c>
      <c r="M5" s="4">
        <v>390</v>
      </c>
      <c r="N5" s="4" t="s">
        <v>50</v>
      </c>
      <c r="O5" s="4" t="s">
        <v>45</v>
      </c>
      <c r="P5" s="4" t="s">
        <v>33</v>
      </c>
      <c r="Q5" s="4">
        <v>0</v>
      </c>
      <c r="R5" s="7">
        <v>44935</v>
      </c>
      <c r="S5" s="6">
        <v>44949</v>
      </c>
      <c r="T5" s="4" t="s">
        <v>46</v>
      </c>
      <c r="U5" s="4">
        <v>390</v>
      </c>
      <c r="V5" s="4">
        <v>0</v>
      </c>
      <c r="W5" s="4">
        <v>0</v>
      </c>
      <c r="X5" s="4" t="s">
        <v>51</v>
      </c>
      <c r="Y5" s="4" t="s">
        <v>52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C15" sqref="C15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53</v>
      </c>
    </row>
    <row r="2" s="4" customFormat="1" spans="1:10">
      <c r="A2" s="5">
        <v>18085528527</v>
      </c>
      <c r="B2" s="6">
        <v>44905</v>
      </c>
      <c r="C2" s="6">
        <v>44907</v>
      </c>
      <c r="D2" s="4">
        <v>-41</v>
      </c>
      <c r="E2" s="4" t="e">
        <f>VLOOKUP(A2,HOP!A:L,12,0)</f>
        <v>#N/A</v>
      </c>
      <c r="F2" s="4">
        <v>2584291</v>
      </c>
      <c r="G2" s="4" t="e">
        <f>D2-E2</f>
        <v>#N/A</v>
      </c>
      <c r="H2" s="4" t="str">
        <f>$H$1&amp;F2</f>
        <v>，2584291</v>
      </c>
      <c r="I2" s="4" t="e">
        <f>VLOOKUP(A2,HOP!A:U,21,0)</f>
        <v>#N/A</v>
      </c>
      <c r="J2" s="4" t="s">
        <v>54</v>
      </c>
    </row>
    <row r="3" s="4" customFormat="1" spans="1:10">
      <c r="A3" s="5">
        <v>999221946695639</v>
      </c>
      <c r="B3" s="6">
        <v>44926</v>
      </c>
      <c r="C3" s="6">
        <v>44928</v>
      </c>
      <c r="D3" s="4">
        <v>-483</v>
      </c>
      <c r="E3" s="4" t="e">
        <f>VLOOKUP(A3,HOP!A:L,12,0)</f>
        <v>#N/A</v>
      </c>
      <c r="F3" s="4">
        <v>2882247</v>
      </c>
      <c r="G3" s="4" t="e">
        <f>D3-E3</f>
        <v>#N/A</v>
      </c>
      <c r="H3" s="4" t="str">
        <f>$H$1&amp;F3</f>
        <v>，2882247</v>
      </c>
      <c r="I3" s="4" t="e">
        <f>VLOOKUP(A3,HOP!A:U,21,0)</f>
        <v>#N/A</v>
      </c>
      <c r="J3" s="4" t="s">
        <v>55</v>
      </c>
    </row>
    <row r="4" s="4" customFormat="1" spans="1:9">
      <c r="A4" s="5">
        <v>999222132508881</v>
      </c>
      <c r="B4" s="6">
        <v>44945</v>
      </c>
      <c r="C4" s="6">
        <v>44947</v>
      </c>
      <c r="D4" s="4">
        <v>286</v>
      </c>
      <c r="E4" s="4" t="str">
        <f>VLOOKUP(A4,HOP!A:L,12,0)</f>
        <v>286.00</v>
      </c>
      <c r="F4" s="4" t="str">
        <f>VLOOKUP(A4,HOP!A:C,3,0)</f>
        <v>2934251</v>
      </c>
      <c r="G4" s="4">
        <f>D4-E4</f>
        <v>0</v>
      </c>
      <c r="H4" s="4" t="str">
        <f>$H$1&amp;F4</f>
        <v>，2934251</v>
      </c>
      <c r="I4" s="4" t="str">
        <f>VLOOKUP(A4,HOP!A:U,21,0)</f>
        <v>直采</v>
      </c>
    </row>
    <row r="5" s="4" customFormat="1" spans="1:9">
      <c r="A5" s="5">
        <v>999222133105829</v>
      </c>
      <c r="B5" s="6">
        <v>44943</v>
      </c>
      <c r="C5" s="6">
        <v>44946</v>
      </c>
      <c r="D5" s="4">
        <v>390</v>
      </c>
      <c r="E5" s="4" t="str">
        <f>VLOOKUP(A5,HOP!A:L,12,0)</f>
        <v>390.00</v>
      </c>
      <c r="F5" s="4" t="str">
        <f>VLOOKUP(A5,HOP!A:C,3,0)</f>
        <v>2934521</v>
      </c>
      <c r="G5" s="4">
        <f>D5-E5</f>
        <v>0</v>
      </c>
      <c r="H5" s="4" t="str">
        <f>$H$1&amp;F5</f>
        <v>，2934521</v>
      </c>
      <c r="I5" s="4" t="str">
        <f>VLOOKUP(A5,HOP!A:U,21,0)</f>
        <v>直采</v>
      </c>
    </row>
    <row r="7" spans="4:4">
      <c r="D7" s="4">
        <f>SUM(D2:D6)</f>
        <v>152</v>
      </c>
    </row>
    <row r="15" spans="1:1">
      <c r="A15" s="4" t="s">
        <v>56</v>
      </c>
    </row>
    <row r="16" spans="1:1">
      <c r="A16" s="4" t="s">
        <v>57</v>
      </c>
    </row>
    <row r="17" spans="1:1">
      <c r="A17" s="4" t="s">
        <v>58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  <c r="U1" s="2" t="s">
        <v>76</v>
      </c>
      <c r="V1" s="2" t="s">
        <v>77</v>
      </c>
    </row>
    <row r="2" s="1" customFormat="1" spans="1:22">
      <c r="A2" s="3">
        <v>999222133105829</v>
      </c>
      <c r="B2" s="1" t="s">
        <v>78</v>
      </c>
      <c r="C2" s="1" t="s">
        <v>79</v>
      </c>
      <c r="D2" s="1" t="s">
        <v>80</v>
      </c>
      <c r="E2" s="1" t="s">
        <v>81</v>
      </c>
      <c r="F2" s="1" t="s">
        <v>82</v>
      </c>
      <c r="G2" s="1" t="s">
        <v>83</v>
      </c>
      <c r="H2" s="1" t="s">
        <v>84</v>
      </c>
      <c r="I2" s="1" t="s">
        <v>85</v>
      </c>
      <c r="J2" s="1" t="s">
        <v>30</v>
      </c>
      <c r="K2" s="1" t="s">
        <v>86</v>
      </c>
      <c r="L2" s="1" t="s">
        <v>86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  <c r="V2" s="1" t="s">
        <v>95</v>
      </c>
    </row>
    <row r="3" s="1" customFormat="1" spans="1:22">
      <c r="A3" s="3">
        <v>999222132508881</v>
      </c>
      <c r="B3" s="1" t="s">
        <v>78</v>
      </c>
      <c r="C3" s="1" t="s">
        <v>96</v>
      </c>
      <c r="D3" s="1" t="s">
        <v>80</v>
      </c>
      <c r="E3" s="1" t="s">
        <v>97</v>
      </c>
      <c r="F3" s="1" t="s">
        <v>98</v>
      </c>
      <c r="G3" s="1" t="s">
        <v>99</v>
      </c>
      <c r="H3" s="1" t="s">
        <v>84</v>
      </c>
      <c r="I3" s="1" t="s">
        <v>100</v>
      </c>
      <c r="J3" s="1" t="s">
        <v>30</v>
      </c>
      <c r="K3" s="1" t="s">
        <v>101</v>
      </c>
      <c r="L3" s="1" t="s">
        <v>101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102</v>
      </c>
      <c r="S3" s="1" t="s">
        <v>92</v>
      </c>
      <c r="T3" s="1" t="s">
        <v>93</v>
      </c>
      <c r="U3" s="1" t="s">
        <v>94</v>
      </c>
      <c r="V3" s="1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2023-01-28T03:28:46Z</dcterms:created>
  <dcterms:modified xsi:type="dcterms:W3CDTF">2023-01-28T03:42:33Z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00BA485E399C4BCAB7C47A82193A73FC</vt:lpwstr>
  </property>
  <property fmtid="{D5CDD505-2E9C-101B-9397-08002B2CF9AE}" pid="3" name="KSOProductBuildVer">
    <vt:lpwstr>2052-11.1.0.13703</vt:lpwstr>
  </property>
</Properties>
</file>