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<sst xmlns="http://schemas.openxmlformats.org/spreadsheetml/2006/main" count="349" uniqueCount="156">
  <si>
    <t>去哪儿网酒店预付对账单</t>
  </si>
  <si>
    <t>供应商名称：</t>
  </si>
  <si>
    <t>汇趣住</t>
  </si>
  <si>
    <t>结算周期：</t>
  </si>
  <si>
    <t>2023-01-30至2023-01-31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</si>
  <si>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</si>
  <si>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</si>
  <si>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</si>
  <si>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</si>
  <si>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</si>
  <si>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</si>
  <si>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</si>
  <si>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</si>
  <si>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</si>
  <si>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</si>
  <si>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</si>
  <si>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</si>
  <si>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</si>
  <si>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</si>
  <si>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</si>
  <si>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¥5,324.00</t>
  </si>
  <si>
    <t>¥1,016.00</t>
  </si>
  <si>
    <t>-¥272.00</t>
  </si>
  <si>
    <t>¥4,036.00</t>
  </si>
  <si>
    <t>分类信息</t>
  </si>
  <si>
    <t>业务类型</t>
  </si>
  <si>
    <t>酒店预付（点击查看明细）</t>
  </si>
  <si>
    <t>¥4,308.00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</si>
  <si>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</si>
  <si>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</si>
  <si>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</si>
  <si>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</si>
  <si>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</si>
  <si>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</si>
  <si>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</si>
  <si>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</si>
  <si>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</si>
  <si>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</si>
  <si>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</si>
  <si>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</si>
  <si>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</si>
  <si>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</si>
  <si>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</si>
  <si>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</si>
  <si>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</si>
  <si>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</si>
  <si>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</si>
  <si>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</si>
  <si>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</si>
  <si>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</si>
  <si>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</si>
  <si>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</si>
  <si>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</si>
  <si>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</si>
  <si>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</si>
  <si>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</si>
  <si>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</si>
  <si>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</si>
  <si>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</si>
  <si>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</si>
  <si>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</si>
  <si>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</si>
  <si>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</si>
  <si>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</si>
  <si>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</si>
  <si>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</si>
  <si>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</si>
  <si>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</si>
  <si>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</si>
  <si>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</si>
  <si>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</si>
  <si>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</si>
  <si>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103257793312</t>
  </si>
  <si>
    <t>酒店预付</t>
  </si>
  <si>
    <t>否</t>
  </si>
  <si>
    <t>普通</t>
  </si>
  <si>
    <t>311487955</t>
  </si>
  <si>
    <t>北京诺富特和平宾馆</t>
  </si>
  <si>
    <t>1639468</t>
  </si>
  <si>
    <t>田静|谭雯汶</t>
  </si>
  <si>
    <t>2023-01-29</t>
  </si>
  <si>
    <t>2023-01-30</t>
  </si>
  <si>
    <t>¥1,672.00</t>
  </si>
  <si>
    <t>¥558.00</t>
  </si>
  <si>
    <t>¥1,114.00</t>
  </si>
  <si>
    <t>高级双床房</t>
  </si>
  <si>
    <t>WEBSITE</t>
  </si>
  <si>
    <t>103257480510</t>
  </si>
  <si>
    <t>389089407</t>
  </si>
  <si>
    <t>汉庭酒店(开封鼓楼书店街店)</t>
  </si>
  <si>
    <t>王梦杰</t>
  </si>
  <si>
    <t>2023-01-31</t>
  </si>
  <si>
    <t>¥314.00</t>
  </si>
  <si>
    <t>¥22.00</t>
  </si>
  <si>
    <t>¥292.00</t>
  </si>
  <si>
    <t>双床房</t>
  </si>
  <si>
    <t>103257690689</t>
  </si>
  <si>
    <t>381669091</t>
  </si>
  <si>
    <t>广州瑰丽酒店</t>
  </si>
  <si>
    <t>牛亮</t>
  </si>
  <si>
    <t>¥3,338.00</t>
  </si>
  <si>
    <t>¥436.00</t>
  </si>
  <si>
    <t>¥2,902.00</t>
  </si>
  <si>
    <t>尊贵大床客房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</si>
  <si>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</si>
  <si>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</si>
  <si>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</si>
  <si>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</si>
  <si>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</si>
  <si>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</si>
  <si>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</si>
  <si>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</si>
  <si>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</si>
  <si>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NPH20230123185128394230RX0</t>
  </si>
  <si>
    <t>103251881162</t>
  </si>
  <si>
    <t>赔付-房费追回</t>
  </si>
  <si>
    <t>--</t>
  </si>
  <si>
    <t>用户进线酒店查不到，代理谢女士告知无法原单安排，匿名酒店韩先生告知原房型满房，有升级房型加至双床房前台价408一间，两间一共816，差价272直赔，线下打款#追赔系统-预付扣款直连#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</si>
  <si>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</si>
  <si>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</si>
  <si>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</t>
    </r>
  </si>
  <si>
    <t>A230202102203481</t>
  </si>
  <si>
    <t>A230202102228481</t>
  </si>
  <si>
    <r>
      <t>总计：</t>
    </r>
    <r>
      <rPr>
        <sz val="10"/>
        <rFont val="Arial"/>
        <charset val="134"/>
      </rPr>
      <t>4036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</si>
  <si>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</si>
  <si>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</si>
  <si>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</si>
  <si>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</si>
  <si>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</si>
  <si>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</si>
  <si>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</si>
  <si>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</si>
  <si>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</si>
  <si>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</si>
  <si>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</si>
  <si>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</si>
  <si>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</si>
  <si>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</si>
  <si>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</si>
  <si>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</si>
  <si>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</si>
  <si>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</si>
  <si>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2988168</t>
  </si>
  <si>
    <t>292.00</t>
  </si>
  <si>
    <t>RMB</t>
  </si>
  <si>
    <t>0</t>
  </si>
  <si>
    <t>0.00</t>
  </si>
  <si>
    <t>汇趣住国内直连</t>
  </si>
  <si>
    <t>01.011247</t>
  </si>
  <si>
    <t>2023-01-29 21:50:37</t>
  </si>
  <si>
    <t>直连</t>
  </si>
  <si>
    <t>中国</t>
  </si>
  <si>
    <t>2986797</t>
  </si>
  <si>
    <t>2902.00</t>
  </si>
  <si>
    <t>2023-01-29 13:25:39</t>
  </si>
  <si>
    <t>直采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</si>
</sst>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81</v>
      </c>
      <c r="P3" s="7" t="s">
        <v>91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81</v>
      </c>
      <c r="P4" s="7" t="s">
        <v>91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customHeight="1" spans="1:32">
      <c r="A5" s="10" t="s">
        <v>104</v>
      </c>
      <c r="B5" s="10"/>
      <c r="C5" s="10" t="s">
        <v>105</v>
      </c>
      <c r="D5" s="10"/>
      <c r="E5" s="10"/>
      <c r="F5" s="10"/>
      <c r="G5" s="10" t="s">
        <v>105</v>
      </c>
      <c r="H5" s="10" t="s">
        <v>105</v>
      </c>
      <c r="I5" s="10" t="s">
        <v>105</v>
      </c>
      <c r="J5" s="10" t="s">
        <v>105</v>
      </c>
      <c r="K5" s="10" t="s">
        <v>105</v>
      </c>
      <c r="L5" s="10" t="s">
        <v>105</v>
      </c>
      <c r="M5" s="10" t="s">
        <v>105</v>
      </c>
      <c r="N5" s="10" t="s">
        <v>105</v>
      </c>
      <c r="O5" s="10" t="s">
        <v>105</v>
      </c>
      <c r="P5" s="10" t="s">
        <v>105</v>
      </c>
      <c r="Q5" s="10"/>
      <c r="R5" s="13" t="s">
        <v>20</v>
      </c>
      <c r="S5" s="13" t="s">
        <v>19</v>
      </c>
      <c r="T5" s="10" t="s">
        <v>105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105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</v>
      </c>
      <c r="B1" s="4" t="s">
        <v>107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108</v>
      </c>
      <c r="H1" s="4" t="s">
        <v>109</v>
      </c>
      <c r="I1" s="4" t="s">
        <v>13</v>
      </c>
      <c r="J1" s="4" t="s">
        <v>17</v>
      </c>
      <c r="K1" s="4" t="s">
        <v>18</v>
      </c>
      <c r="L1" s="11" t="s">
        <v>110</v>
      </c>
      <c r="M1" s="4" t="s">
        <v>111</v>
      </c>
      <c r="N1" s="4" t="s">
        <v>112</v>
      </c>
    </row>
    <row r="2" ht="14.25" customHeight="1" spans="1:256">
      <c r="A2" s="6" t="s">
        <v>113</v>
      </c>
      <c r="B2" s="7" t="s">
        <v>114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91</v>
      </c>
      <c r="H2" s="7" t="s">
        <v>115</v>
      </c>
      <c r="I2" s="12" t="s">
        <v>22</v>
      </c>
      <c r="J2" s="12" t="s">
        <v>19</v>
      </c>
      <c r="K2" s="12" t="s">
        <v>22</v>
      </c>
      <c r="L2" s="7" t="s">
        <v>116</v>
      </c>
      <c r="M2" s="7" t="s">
        <v>117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104</v>
      </c>
      <c r="B3" s="10" t="s">
        <v>105</v>
      </c>
      <c r="C3" s="10" t="s">
        <v>105</v>
      </c>
      <c r="D3" s="10" t="s">
        <v>105</v>
      </c>
      <c r="E3" s="10"/>
      <c r="F3" s="10"/>
      <c r="G3" s="10" t="s">
        <v>105</v>
      </c>
      <c r="H3" s="10" t="s">
        <v>105</v>
      </c>
      <c r="I3" s="13" t="s">
        <v>22</v>
      </c>
      <c r="J3" s="13"/>
      <c r="K3" s="13"/>
      <c r="L3" s="10"/>
      <c r="M3" s="10" t="s">
        <v>105</v>
      </c>
      <c r="N3" t="s">
        <v>105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1" sqref="A11:C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119</v>
      </c>
    </row>
    <row r="2" ht="14.25" customHeight="1" spans="1:9">
      <c r="A2" s="43" t="s">
        <v>72</v>
      </c>
      <c r="B2" s="7" t="s">
        <v>80</v>
      </c>
      <c r="C2" s="7" t="s">
        <v>81</v>
      </c>
      <c r="D2" s="3">
        <v>1114</v>
      </c>
      <c r="E2">
        <v>1114</v>
      </c>
      <c r="F2">
        <v>2987114</v>
      </c>
      <c r="G2">
        <f>D2-E2</f>
        <v>0</v>
      </c>
      <c r="H2" t="str">
        <f>$H$1&amp;F2</f>
        <v>，2987114</v>
      </c>
      <c r="I2" t="e">
        <f>VLOOKUP(A2,HOP!A:U,21,0)</f>
        <v>#N/A</v>
      </c>
    </row>
    <row r="3" ht="14.25" customHeight="1" spans="1:9">
      <c r="A3" s="6" t="s">
        <v>87</v>
      </c>
      <c r="B3" s="7" t="s">
        <v>81</v>
      </c>
      <c r="C3" s="7" t="s">
        <v>91</v>
      </c>
      <c r="D3" s="3">
        <v>292</v>
      </c>
      <c r="E3" t="str">
        <f>VLOOKUP(A3,HOP!A:L,12,0)</f>
        <v>292.00</v>
      </c>
      <c r="F3" t="str">
        <f>VLOOKUP(A3,HOP!A:C,3,0)</f>
        <v>2988168</v>
      </c>
      <c r="G3">
        <f>D3-E3</f>
        <v>0</v>
      </c>
      <c r="H3" t="str">
        <f>$H$1&amp;F3</f>
        <v>，2988168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81</v>
      </c>
      <c r="C4" s="7" t="s">
        <v>91</v>
      </c>
      <c r="D4" s="3">
        <v>2902</v>
      </c>
      <c r="E4" t="str">
        <f>VLOOKUP(A4,HOP!A:L,12,0)</f>
        <v>2902.00</v>
      </c>
      <c r="F4" t="str">
        <f>VLOOKUP(A4,HOP!A:C,3,0)</f>
        <v>2986797</v>
      </c>
      <c r="G4">
        <f>D4-E4</f>
        <v>0</v>
      </c>
      <c r="H4" t="str">
        <f>$H$1&amp;F4</f>
        <v>，2986797</v>
      </c>
      <c r="I4" t="str">
        <f>VLOOKUP(A4,HOP!A:U,21,0)</f>
        <v>直采</v>
      </c>
    </row>
    <row r="5" spans="1:10">
      <c r="A5" s="7" t="s">
        <v>114</v>
      </c>
      <c r="D5" s="8">
        <v>-272</v>
      </c>
      <c r="E5" t="e">
        <f>VLOOKUP(A5,HOP!A:L,12,0)</f>
        <v>#N/A</v>
      </c>
      <c r="F5">
        <v>2972373</v>
      </c>
      <c r="G5" t="e">
        <f>D5-E5</f>
        <v>#N/A</v>
      </c>
      <c r="H5" t="str">
        <f>$H$1&amp;F5</f>
        <v>，2972373</v>
      </c>
      <c r="I5" t="e">
        <f>VLOOKUP(A5,HOP!A:U,21,0)</f>
        <v>#N/A</v>
      </c>
      <c r="J5" s="5" t="s">
        <v>120</v>
      </c>
    </row>
    <row r="7" spans="4:4">
      <c r="D7" s="3">
        <f>SUM(D2:D6)</f>
        <v>4036</v>
      </c>
    </row>
    <row r="8" ht="14.25" spans="4:4">
      <c r="D8" s="9" t="s">
        <v>23</v>
      </c>
    </row>
    <row r="11" spans="1:3">
      <c r="A11" t="s">
        <v>121</v>
      </c>
      <c r="C11">
        <v>2902</v>
      </c>
    </row>
    <row r="12" spans="1:3">
      <c r="A12" t="s">
        <v>122</v>
      </c>
      <c r="C12">
        <v>1134</v>
      </c>
    </row>
    <row r="13" spans="1:3">
      <c r="A13" s="5" t="s">
        <v>123</v>
      </c>
      <c r="C13">
        <f>SUM(C11:C12)</f>
        <v>4036</v>
      </c>
    </row>
  </sheetData>
  <autoFilter ref="A1:I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</row>
    <row r="2" s="1" customFormat="1" spans="1:22">
      <c r="A2" s="1" t="s">
        <v>87</v>
      </c>
      <c r="B2" s="1" t="s">
        <v>80</v>
      </c>
      <c r="C2" s="1" t="s">
        <v>142</v>
      </c>
      <c r="D2" s="1" t="s">
        <v>89</v>
      </c>
      <c r="E2" s="1" t="s">
        <v>90</v>
      </c>
      <c r="F2" s="1" t="s">
        <v>81</v>
      </c>
      <c r="G2" s="1" t="s">
        <v>91</v>
      </c>
      <c r="H2" s="1" t="s">
        <v>116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74</v>
      </c>
      <c r="T2" s="1" t="s">
        <v>36</v>
      </c>
      <c r="U2" s="1" t="s">
        <v>150</v>
      </c>
      <c r="V2" s="1" t="s">
        <v>151</v>
      </c>
    </row>
    <row r="3" s="1" customFormat="1" spans="1:22">
      <c r="A3" s="1" t="s">
        <v>96</v>
      </c>
      <c r="B3" s="1" t="s">
        <v>80</v>
      </c>
      <c r="C3" s="1" t="s">
        <v>152</v>
      </c>
      <c r="D3" s="1" t="s">
        <v>98</v>
      </c>
      <c r="E3" s="1" t="s">
        <v>99</v>
      </c>
      <c r="F3" s="1" t="s">
        <v>81</v>
      </c>
      <c r="G3" s="1" t="s">
        <v>91</v>
      </c>
      <c r="H3" s="1" t="s">
        <v>116</v>
      </c>
      <c r="I3" s="1" t="s">
        <v>153</v>
      </c>
      <c r="J3" s="1" t="s">
        <v>144</v>
      </c>
      <c r="K3" s="1" t="s">
        <v>153</v>
      </c>
      <c r="L3" s="1" t="s">
        <v>153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154</v>
      </c>
      <c r="S3" s="1" t="s">
        <v>74</v>
      </c>
      <c r="T3" s="1" t="s">
        <v>36</v>
      </c>
      <c r="U3" s="1" t="s">
        <v>155</v>
      </c>
      <c r="V3" s="1" t="s">
        <v>151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2023-02-02T02:22:48Z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F154C4FF184C4666A3A4AFE42E25F85F</vt:lpwstr>
  </property>
</Properties>
</file>