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<sst xmlns="http://schemas.openxmlformats.org/spreadsheetml/2006/main" count="253" uniqueCount="129">
  <si>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</si>
  <si>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</si>
  <si>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</si>
  <si>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</si>
  <si>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</si>
  <si>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</si>
  <si>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</si>
  <si>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</si>
  <si>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</si>
  <si>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</si>
  <si>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</si>
  <si>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</si>
  <si>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</si>
  <si>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</si>
  <si>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</si>
  <si>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</si>
  <si>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</si>
  <si>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</si>
  <si>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</si>
  <si>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</si>
  <si>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</si>
  <si>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</si>
  <si>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</si>
  <si>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</si>
  <si>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</si>
  <si>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999222151301061	</t>
  </si>
  <si>
    <t>Ctrip</t>
  </si>
  <si>
    <t>正常</t>
  </si>
  <si>
    <t>[昆明]汉庭酒店(昆明火车站店)(93874175)</t>
  </si>
  <si>
    <t>大床房&lt;至多8间&gt;&lt;2人入住&gt;</t>
  </si>
  <si>
    <t>CNY</t>
  </si>
  <si>
    <t>秦倩</t>
  </si>
  <si>
    <t>CA13744230203CNY</t>
  </si>
  <si>
    <t>未提现</t>
  </si>
  <si>
    <t>携程开票</t>
  </si>
  <si>
    <t xml:space="preserve">2939099	</t>
  </si>
  <si>
    <t xml:space="preserve">R6500112106147749001	</t>
  </si>
  <si>
    <t xml:space="preserve">999222222151707	</t>
  </si>
  <si>
    <t>[洛阳]全季酒店(洛阳龙门站店)(93870819)</t>
  </si>
  <si>
    <t>高级大床房&lt;至多8间&gt;&lt;2人入住&gt;</t>
  </si>
  <si>
    <t>秦恒攀</t>
  </si>
  <si>
    <t xml:space="preserve">2952954	</t>
  </si>
  <si>
    <t xml:space="preserve">R8000152106554254001	</t>
  </si>
  <si>
    <t xml:space="preserve">999222230748730	</t>
  </si>
  <si>
    <t>[台中]乌日清新温泉饭店(Freshfields Hotel)(81210486)</t>
  </si>
  <si>
    <t>清新双床房&lt;至多8间&gt;&lt;2人入住&gt;</t>
  </si>
  <si>
    <t>CHEN/HSIN</t>
  </si>
  <si>
    <t xml:space="preserve">2954460	</t>
  </si>
  <si>
    <t xml:space="preserve">31905	</t>
  </si>
  <si>
    <t xml:space="preserve">999222257086042	</t>
  </si>
  <si>
    <t>[盐城]格林东方酒店(盐城市政府店)(80895067)</t>
  </si>
  <si>
    <t>高级大床房&lt;2人入住&gt;</t>
  </si>
  <si>
    <t>殷瑶</t>
  </si>
  <si>
    <t xml:space="preserve">2959419	</t>
  </si>
  <si>
    <t xml:space="preserve">82160552	</t>
  </si>
  <si>
    <t xml:space="preserve">999222264274483	</t>
  </si>
  <si>
    <t>[台北]台北方舟旅店(Ark Hotel)(80941482)</t>
  </si>
  <si>
    <t>标准双人房(无窗)&lt;至多8间&gt;&lt;2人入住&gt;</t>
  </si>
  <si>
    <t>TU/CHIEHWEN</t>
  </si>
  <si>
    <t xml:space="preserve">2961020	</t>
  </si>
  <si>
    <t xml:space="preserve">-1441646924	</t>
  </si>
  <si>
    <t xml:space="preserve">18404689266	</t>
  </si>
  <si>
    <t>调整</t>
  </si>
  <si>
    <t>[贵阳]宜尚酒店(贵阳机场奥特莱斯店)(68345794)</t>
  </si>
  <si>
    <t>宜品大床房&lt;至多8间&gt;&lt;2人入住&gt;</t>
  </si>
  <si>
    <t>张曼</t>
  </si>
  <si>
    <t xml:space="preserve">	</t>
  </si>
  <si>
    <t xml:space="preserve">R_0851011_3203513	</t>
  </si>
  <si>
    <t>，</t>
  </si>
  <si>
    <t xml:space="preserve"> 2089 CNY</t>
  </si>
  <si>
    <t>A230203092027481</t>
  </si>
  <si>
    <t>总计：2089元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</si>
  <si>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</si>
  <si>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</si>
  <si>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</si>
  <si>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</si>
  <si>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</si>
  <si>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</si>
  <si>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</si>
  <si>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</si>
  <si>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</si>
  <si>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</si>
  <si>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</si>
  <si>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</si>
  <si>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</si>
  <si>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</si>
  <si>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</si>
  <si>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</si>
  <si>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</si>
  <si>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</si>
  <si>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</si>
  <si>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2023-01-18</t>
  </si>
  <si>
    <t>2961020</t>
  </si>
  <si>
    <t>方舟旅店 - 东门馆</t>
  </si>
  <si>
    <t>TU CHIEHWEN</t>
  </si>
  <si>
    <t>2023-01-19</t>
  </si>
  <si>
    <t>退房日月结</t>
  </si>
  <si>
    <t>312.00</t>
  </si>
  <si>
    <t>RMB</t>
  </si>
  <si>
    <t>0</t>
  </si>
  <si>
    <t>0.00</t>
  </si>
  <si>
    <t>携程汇登国内直连</t>
  </si>
  <si>
    <t>01.011264</t>
  </si>
  <si>
    <t>2023-01-18 21:19:47</t>
  </si>
  <si>
    <t>否</t>
  </si>
  <si>
    <t>广州汇登信息科技有限公司</t>
  </si>
  <si>
    <t>直连</t>
  </si>
  <si>
    <t>中国</t>
  </si>
  <si>
    <t>2959788</t>
  </si>
  <si>
    <t>格林东方酒店(盐城市政府店)</t>
  </si>
  <si>
    <t>2023-01-18 14:14:43</t>
  </si>
  <si>
    <t>2959419</t>
  </si>
  <si>
    <t>146.00</t>
  </si>
  <si>
    <t>2023-01-18 11:54:39</t>
  </si>
  <si>
    <t>2023-01-16</t>
  </si>
  <si>
    <t>2954460</t>
  </si>
  <si>
    <t>乌日清新温泉饭店</t>
  </si>
  <si>
    <t>CHEN HSIN</t>
  </si>
  <si>
    <t>886.00</t>
  </si>
  <si>
    <t>2023-01-16 17:35:50</t>
  </si>
  <si>
    <t>2952954</t>
  </si>
  <si>
    <t>全季酒店(洛阳龙门站店)</t>
  </si>
  <si>
    <t>248.00</t>
  </si>
  <si>
    <t>2023-01-16 06:24:16</t>
  </si>
  <si>
    <t>2023-01-11</t>
  </si>
  <si>
    <t>2939099</t>
  </si>
  <si>
    <t>汉庭酒店(昆明火车站店)</t>
  </si>
  <si>
    <t>190.00</t>
  </si>
  <si>
    <t>2023-01-11 13:29:11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</si>
</sst>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44944</v>
      </c>
      <c r="G2" s="6">
        <v>44945</v>
      </c>
      <c r="H2" s="4">
        <v>1</v>
      </c>
      <c r="I2" s="4">
        <v>1</v>
      </c>
      <c r="J2" s="4">
        <v>1</v>
      </c>
      <c r="K2" s="4" t="s">
        <v>30</v>
      </c>
      <c r="L2" s="4">
        <v>190</v>
      </c>
      <c r="M2" s="4">
        <v>190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44937</v>
      </c>
      <c r="S2" s="6">
        <v>44960</v>
      </c>
      <c r="T2" s="4" t="s">
        <v>34</v>
      </c>
      <c r="U2" s="4">
        <v>190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44944</v>
      </c>
      <c r="G3" s="6">
        <v>44945</v>
      </c>
      <c r="H3" s="4">
        <v>1</v>
      </c>
      <c r="I3" s="4">
        <v>1</v>
      </c>
      <c r="J3" s="4">
        <v>1</v>
      </c>
      <c r="K3" s="4" t="s">
        <v>30</v>
      </c>
      <c r="L3" s="4">
        <v>248</v>
      </c>
      <c r="M3" s="4">
        <v>248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44960</v>
      </c>
      <c r="T3" s="4" t="s">
        <v>34</v>
      </c>
      <c r="U3" s="4">
        <v>248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44944</v>
      </c>
      <c r="G4" s="6">
        <v>44945</v>
      </c>
      <c r="H4" s="4">
        <v>1</v>
      </c>
      <c r="I4" s="4">
        <v>1</v>
      </c>
      <c r="J4" s="4">
        <v>1</v>
      </c>
      <c r="K4" s="4" t="s">
        <v>30</v>
      </c>
      <c r="L4" s="4">
        <v>886</v>
      </c>
      <c r="M4" s="4">
        <v>886</v>
      </c>
      <c r="N4" s="4" t="s">
        <v>46</v>
      </c>
      <c r="O4" s="4" t="s">
        <v>32</v>
      </c>
      <c r="P4" s="4" t="s">
        <v>33</v>
      </c>
      <c r="Q4" s="4">
        <v>0</v>
      </c>
      <c r="R4" s="7">
        <v>44942</v>
      </c>
      <c r="S4" s="6">
        <v>44960</v>
      </c>
      <c r="T4" s="4" t="s">
        <v>34</v>
      </c>
      <c r="U4" s="4">
        <v>886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44944</v>
      </c>
      <c r="G5" s="6">
        <v>44945</v>
      </c>
      <c r="H5" s="4">
        <v>1</v>
      </c>
      <c r="I5" s="4">
        <v>1</v>
      </c>
      <c r="J5" s="4">
        <v>1</v>
      </c>
      <c r="K5" s="4" t="s">
        <v>30</v>
      </c>
      <c r="L5" s="4">
        <v>146</v>
      </c>
      <c r="M5" s="4">
        <v>146</v>
      </c>
      <c r="N5" s="4" t="s">
        <v>52</v>
      </c>
      <c r="O5" s="4" t="s">
        <v>32</v>
      </c>
      <c r="P5" s="4" t="s">
        <v>33</v>
      </c>
      <c r="Q5" s="4">
        <v>0</v>
      </c>
      <c r="R5" s="7">
        <v>44944</v>
      </c>
      <c r="S5" s="6">
        <v>44960</v>
      </c>
      <c r="T5" s="4" t="s">
        <v>34</v>
      </c>
      <c r="U5" s="4">
        <v>146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44944</v>
      </c>
      <c r="G6" s="6">
        <v>44945</v>
      </c>
      <c r="H6" s="4">
        <v>1</v>
      </c>
      <c r="I6" s="4">
        <v>1</v>
      </c>
      <c r="J6" s="4">
        <v>1</v>
      </c>
      <c r="K6" s="4" t="s">
        <v>30</v>
      </c>
      <c r="L6" s="4">
        <v>312</v>
      </c>
      <c r="M6" s="4">
        <v>312</v>
      </c>
      <c r="N6" s="4" t="s">
        <v>58</v>
      </c>
      <c r="O6" s="4" t="s">
        <v>32</v>
      </c>
      <c r="P6" s="4" t="s">
        <v>33</v>
      </c>
      <c r="Q6" s="4">
        <v>0</v>
      </c>
      <c r="R6" s="7">
        <v>44944</v>
      </c>
      <c r="S6" s="6">
        <v>44960</v>
      </c>
      <c r="T6" s="4" t="s">
        <v>34</v>
      </c>
      <c r="U6" s="4">
        <v>312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62</v>
      </c>
      <c r="D7" s="4" t="s">
        <v>63</v>
      </c>
      <c r="E7" s="4" t="s">
        <v>64</v>
      </c>
      <c r="F7" s="6">
        <v>44757</v>
      </c>
      <c r="G7" s="6">
        <v>44758</v>
      </c>
      <c r="H7" s="4">
        <v>1</v>
      </c>
      <c r="I7" s="4">
        <v>1</v>
      </c>
      <c r="J7" s="4">
        <v>1</v>
      </c>
      <c r="K7" s="4" t="s">
        <v>30</v>
      </c>
      <c r="L7" s="4">
        <v>307</v>
      </c>
      <c r="M7" s="4">
        <v>307</v>
      </c>
      <c r="N7" s="4" t="s">
        <v>65</v>
      </c>
      <c r="O7" s="4" t="s">
        <v>32</v>
      </c>
      <c r="P7" s="4" t="s">
        <v>33</v>
      </c>
      <c r="Q7" s="4">
        <v>0</v>
      </c>
      <c r="R7" s="7">
        <v>44757.6663888889</v>
      </c>
      <c r="S7" s="6">
        <v>44960</v>
      </c>
      <c r="T7" s="4" t="s">
        <v>34</v>
      </c>
      <c r="U7" s="4">
        <v>307</v>
      </c>
      <c r="V7" s="4">
        <v>0</v>
      </c>
      <c r="W7" s="4">
        <v>0</v>
      </c>
      <c r="X7" s="4" t="s">
        <v>66</v>
      </c>
      <c r="Y7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999222151301061</v>
      </c>
      <c r="B2" s="6">
        <v>44944</v>
      </c>
      <c r="C2" s="6">
        <v>44945</v>
      </c>
      <c r="D2" s="4">
        <v>190</v>
      </c>
      <c r="E2" s="4" t="str">
        <f>VLOOKUP(A2,HOP!A:L,12,0)</f>
        <v>190.00</v>
      </c>
      <c r="F2" s="4" t="str">
        <f>VLOOKUP(A2,HOP!A:C,3,0)</f>
        <v>2939099</v>
      </c>
      <c r="G2" s="4">
        <f>D2-E2</f>
        <v>0</v>
      </c>
      <c r="H2" s="4" t="str">
        <f>$H$1&amp;F2</f>
        <v>，2939099</v>
      </c>
      <c r="I2" s="4" t="str">
        <f>VLOOKUP(A2,HOP!A:U,21,0)</f>
        <v>直连</v>
      </c>
    </row>
    <row r="3" s="4" customFormat="1" spans="1:9">
      <c r="A3" s="5">
        <v>999222222151707</v>
      </c>
      <c r="B3" s="6">
        <v>44944</v>
      </c>
      <c r="C3" s="6">
        <v>44945</v>
      </c>
      <c r="D3" s="4">
        <v>248</v>
      </c>
      <c r="E3" s="4" t="str">
        <f>VLOOKUP(A3,HOP!A:L,12,0)</f>
        <v>248.00</v>
      </c>
      <c r="F3" s="4" t="str">
        <f>VLOOKUP(A3,HOP!A:C,3,0)</f>
        <v>2952954</v>
      </c>
      <c r="G3" s="4">
        <f>D3-E3</f>
        <v>0</v>
      </c>
      <c r="H3" s="4" t="str">
        <f>$H$1&amp;F3</f>
        <v>，2952954</v>
      </c>
      <c r="I3" s="4" t="str">
        <f>VLOOKUP(A3,HOP!A:U,21,0)</f>
        <v>直连</v>
      </c>
    </row>
    <row r="4" s="4" customFormat="1" spans="1:9">
      <c r="A4" s="5">
        <v>999222230748730</v>
      </c>
      <c r="B4" s="6">
        <v>44944</v>
      </c>
      <c r="C4" s="6">
        <v>44945</v>
      </c>
      <c r="D4" s="4">
        <v>886</v>
      </c>
      <c r="E4" s="4" t="str">
        <f>VLOOKUP(A4,HOP!A:L,12,0)</f>
        <v>886.00</v>
      </c>
      <c r="F4" s="4" t="str">
        <f>VLOOKUP(A4,HOP!A:C,3,0)</f>
        <v>2954460</v>
      </c>
      <c r="G4" s="4">
        <f>D4-E4</f>
        <v>0</v>
      </c>
      <c r="H4" s="4" t="str">
        <f>$H$1&amp;F4</f>
        <v>，2954460</v>
      </c>
      <c r="I4" s="4" t="str">
        <f>VLOOKUP(A4,HOP!A:U,21,0)</f>
        <v>直连</v>
      </c>
    </row>
    <row r="5" s="4" customFormat="1" spans="1:9">
      <c r="A5" s="5">
        <v>999222257086042</v>
      </c>
      <c r="B5" s="6">
        <v>44944</v>
      </c>
      <c r="C5" s="6">
        <v>44945</v>
      </c>
      <c r="D5" s="4">
        <v>146</v>
      </c>
      <c r="E5" s="4">
        <v>146</v>
      </c>
      <c r="F5" s="4">
        <v>2959419</v>
      </c>
      <c r="G5" s="4">
        <f>D5-E5</f>
        <v>0</v>
      </c>
      <c r="H5" s="4" t="str">
        <f>$H$1&amp;F5</f>
        <v>，2959419</v>
      </c>
      <c r="I5" s="4" t="str">
        <f>VLOOKUP(A5,HOP!A:U,21,0)</f>
        <v>直连</v>
      </c>
    </row>
    <row r="6" s="4" customFormat="1" spans="1:9">
      <c r="A6" s="5">
        <v>999222264274483</v>
      </c>
      <c r="B6" s="6">
        <v>44944</v>
      </c>
      <c r="C6" s="6">
        <v>44945</v>
      </c>
      <c r="D6" s="4">
        <v>312</v>
      </c>
      <c r="E6" s="4" t="str">
        <f>VLOOKUP(A6,HOP!A:L,12,0)</f>
        <v>312.00</v>
      </c>
      <c r="F6" s="4" t="str">
        <f>VLOOKUP(A6,HOP!A:C,3,0)</f>
        <v>2961020</v>
      </c>
      <c r="G6" s="4">
        <f>D6-E6</f>
        <v>0</v>
      </c>
      <c r="H6" s="4" t="str">
        <f>$H$1&amp;F6</f>
        <v>，2961020</v>
      </c>
      <c r="I6" s="4" t="str">
        <f>VLOOKUP(A6,HOP!A:U,21,0)</f>
        <v>直连</v>
      </c>
    </row>
    <row r="7" s="4" customFormat="1" spans="1:9">
      <c r="A7" s="5">
        <v>18404689266</v>
      </c>
      <c r="B7" s="6">
        <v>44757</v>
      </c>
      <c r="C7" s="6">
        <v>44758</v>
      </c>
      <c r="D7" s="4">
        <v>307</v>
      </c>
      <c r="E7" s="4">
        <v>307</v>
      </c>
      <c r="F7" s="4">
        <v>2622249</v>
      </c>
      <c r="G7" s="4">
        <f>D7-E7</f>
        <v>0</v>
      </c>
      <c r="H7" s="4" t="str">
        <f>$H$1&amp;F7</f>
        <v>，2622249</v>
      </c>
      <c r="I7" s="4" t="e">
        <f>VLOOKUP(A7,HOP!A:U,21,0)</f>
        <v>#N/A</v>
      </c>
    </row>
    <row r="9" spans="4:4">
      <c r="D9" s="4">
        <f>SUM(D2:D8)</f>
        <v>2089</v>
      </c>
    </row>
    <row r="11" spans="4:4">
      <c r="D11" s="4" t="s">
        <v>69</v>
      </c>
    </row>
    <row r="17" spans="1:1">
      <c r="A17" s="4" t="s">
        <v>70</v>
      </c>
    </row>
    <row r="18" spans="1:1">
      <c r="A18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999222264274483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999222257086042</v>
      </c>
      <c r="B3" s="1" t="s">
        <v>91</v>
      </c>
      <c r="C3" s="1" t="s">
        <v>108</v>
      </c>
      <c r="D3" s="1" t="s">
        <v>109</v>
      </c>
      <c r="E3" s="1" t="s">
        <v>52</v>
      </c>
      <c r="F3" s="1" t="s">
        <v>91</v>
      </c>
      <c r="G3" s="1" t="s">
        <v>95</v>
      </c>
      <c r="H3" s="1" t="s">
        <v>96</v>
      </c>
      <c r="I3" s="1" t="s">
        <v>100</v>
      </c>
      <c r="J3" s="1" t="s">
        <v>98</v>
      </c>
      <c r="K3" s="1" t="s">
        <v>100</v>
      </c>
      <c r="L3" s="1" t="s">
        <v>100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110</v>
      </c>
      <c r="S3" s="1" t="s">
        <v>104</v>
      </c>
      <c r="T3" s="1" t="s">
        <v>105</v>
      </c>
      <c r="U3" s="1" t="s">
        <v>106</v>
      </c>
      <c r="V3" s="1" t="s">
        <v>107</v>
      </c>
    </row>
    <row r="4" s="1" customFormat="1" spans="1:22">
      <c r="A4" s="3">
        <v>999222257086042</v>
      </c>
      <c r="B4" s="1" t="s">
        <v>91</v>
      </c>
      <c r="C4" s="1" t="s">
        <v>111</v>
      </c>
      <c r="D4" s="1" t="s">
        <v>109</v>
      </c>
      <c r="E4" s="1" t="s">
        <v>52</v>
      </c>
      <c r="F4" s="1" t="s">
        <v>91</v>
      </c>
      <c r="G4" s="1" t="s">
        <v>95</v>
      </c>
      <c r="H4" s="1" t="s">
        <v>96</v>
      </c>
      <c r="I4" s="1" t="s">
        <v>112</v>
      </c>
      <c r="J4" s="1" t="s">
        <v>98</v>
      </c>
      <c r="K4" s="1" t="s">
        <v>112</v>
      </c>
      <c r="L4" s="1" t="s">
        <v>112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113</v>
      </c>
      <c r="S4" s="1" t="s">
        <v>104</v>
      </c>
      <c r="T4" s="1" t="s">
        <v>105</v>
      </c>
      <c r="U4" s="1" t="s">
        <v>106</v>
      </c>
      <c r="V4" s="1" t="s">
        <v>107</v>
      </c>
    </row>
    <row r="5" s="1" customFormat="1" spans="1:22">
      <c r="A5" s="3">
        <v>999222230748730</v>
      </c>
      <c r="B5" s="1" t="s">
        <v>114</v>
      </c>
      <c r="C5" s="1" t="s">
        <v>115</v>
      </c>
      <c r="D5" s="1" t="s">
        <v>116</v>
      </c>
      <c r="E5" s="1" t="s">
        <v>117</v>
      </c>
      <c r="F5" s="1" t="s">
        <v>91</v>
      </c>
      <c r="G5" s="1" t="s">
        <v>95</v>
      </c>
      <c r="H5" s="1" t="s">
        <v>96</v>
      </c>
      <c r="I5" s="1" t="s">
        <v>118</v>
      </c>
      <c r="J5" s="1" t="s">
        <v>98</v>
      </c>
      <c r="K5" s="1" t="s">
        <v>118</v>
      </c>
      <c r="L5" s="1" t="s">
        <v>118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119</v>
      </c>
      <c r="S5" s="1" t="s">
        <v>104</v>
      </c>
      <c r="T5" s="1" t="s">
        <v>105</v>
      </c>
      <c r="U5" s="1" t="s">
        <v>106</v>
      </c>
      <c r="V5" s="1" t="s">
        <v>107</v>
      </c>
    </row>
    <row r="6" s="1" customFormat="1" spans="1:22">
      <c r="A6" s="3">
        <v>999222222151707</v>
      </c>
      <c r="B6" s="1" t="s">
        <v>114</v>
      </c>
      <c r="C6" s="1" t="s">
        <v>120</v>
      </c>
      <c r="D6" s="1" t="s">
        <v>121</v>
      </c>
      <c r="E6" s="1" t="s">
        <v>40</v>
      </c>
      <c r="F6" s="1" t="s">
        <v>91</v>
      </c>
      <c r="G6" s="1" t="s">
        <v>95</v>
      </c>
      <c r="H6" s="1" t="s">
        <v>96</v>
      </c>
      <c r="I6" s="1" t="s">
        <v>122</v>
      </c>
      <c r="J6" s="1" t="s">
        <v>98</v>
      </c>
      <c r="K6" s="1" t="s">
        <v>122</v>
      </c>
      <c r="L6" s="1" t="s">
        <v>122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123</v>
      </c>
      <c r="S6" s="1" t="s">
        <v>104</v>
      </c>
      <c r="T6" s="1" t="s">
        <v>105</v>
      </c>
      <c r="U6" s="1" t="s">
        <v>106</v>
      </c>
      <c r="V6" s="1" t="s">
        <v>107</v>
      </c>
    </row>
    <row r="7" s="1" customFormat="1" spans="1:22">
      <c r="A7" s="3">
        <v>999222151301061</v>
      </c>
      <c r="B7" s="1" t="s">
        <v>124</v>
      </c>
      <c r="C7" s="1" t="s">
        <v>125</v>
      </c>
      <c r="D7" s="1" t="s">
        <v>126</v>
      </c>
      <c r="E7" s="1" t="s">
        <v>31</v>
      </c>
      <c r="F7" s="1" t="s">
        <v>91</v>
      </c>
      <c r="G7" s="1" t="s">
        <v>95</v>
      </c>
      <c r="H7" s="1" t="s">
        <v>96</v>
      </c>
      <c r="I7" s="1" t="s">
        <v>127</v>
      </c>
      <c r="J7" s="1" t="s">
        <v>98</v>
      </c>
      <c r="K7" s="1" t="s">
        <v>127</v>
      </c>
      <c r="L7" s="1" t="s">
        <v>127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128</v>
      </c>
      <c r="S7" s="1" t="s">
        <v>104</v>
      </c>
      <c r="T7" s="1" t="s">
        <v>105</v>
      </c>
      <c r="U7" s="1" t="s">
        <v>106</v>
      </c>
      <c r="V7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2023-02-03T01:15:04Z</dcterms:created>
  <dcterms:modified xsi:type="dcterms:W3CDTF">2023-02-03T01:20:31Z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111705328DB143B3BB611378885392E2</vt:lpwstr>
  </property>
  <property fmtid="{D5CDD505-2E9C-101B-9397-08002B2CF9AE}" pid="3" name="KSOProductBuildVer">
    <vt:lpwstr>2052-11.1.0.13703</vt:lpwstr>
  </property>
</Properties>
</file>