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<sst xmlns="http://schemas.openxmlformats.org/spreadsheetml/2006/main" count="292" uniqueCount="139">
  <si>
    <t>去哪儿网酒店预付对账单</t>
  </si>
  <si>
    <t>供应商名称：</t>
  </si>
  <si>
    <t>汇趣住</t>
  </si>
  <si>
    <t>结算周期：</t>
  </si>
  <si>
    <t>2023-02-04至2023-02-05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</si>
  <si>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</si>
  <si>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</si>
  <si>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</si>
  <si>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</si>
  <si>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</si>
  <si>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</si>
  <si>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</si>
  <si>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</si>
  <si>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</si>
  <si>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</si>
  <si>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</si>
  <si>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</si>
  <si>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</si>
  <si>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</si>
  <si>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</si>
  <si>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¥1,502.00</t>
  </si>
  <si>
    <t>¥164.00</t>
  </si>
  <si>
    <t>¥1,338.00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</si>
  <si>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</si>
  <si>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</si>
  <si>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</si>
  <si>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</si>
  <si>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</si>
  <si>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</si>
  <si>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</si>
  <si>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</si>
  <si>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</si>
  <si>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</si>
  <si>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</si>
  <si>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</si>
  <si>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</si>
  <si>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</si>
  <si>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</si>
  <si>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</si>
  <si>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</si>
  <si>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</si>
  <si>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</si>
  <si>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</si>
  <si>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</si>
  <si>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</si>
  <si>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</si>
  <si>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</si>
  <si>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</si>
  <si>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</si>
  <si>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</si>
  <si>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</si>
  <si>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</si>
  <si>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</si>
  <si>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</si>
  <si>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</si>
  <si>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</si>
  <si>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</si>
  <si>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</si>
  <si>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</si>
  <si>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</si>
  <si>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</si>
  <si>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</si>
  <si>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</si>
  <si>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</si>
  <si>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</si>
  <si>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</si>
  <si>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</si>
  <si>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</si>
  <si>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</si>
  <si>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</si>
  <si>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103261169833</t>
  </si>
  <si>
    <t>酒店预付</t>
  </si>
  <si>
    <t>否</t>
  </si>
  <si>
    <t>普通</t>
  </si>
  <si>
    <t>312504571</t>
  </si>
  <si>
    <t>乌镇民宿</t>
  </si>
  <si>
    <t>1639468</t>
  </si>
  <si>
    <t>刘梦丹</t>
  </si>
  <si>
    <t>2023-02-02</t>
  </si>
  <si>
    <t>2023-02-04</t>
  </si>
  <si>
    <t>2023-02-05</t>
  </si>
  <si>
    <t>¥892.00</t>
  </si>
  <si>
    <t>¥89.00</t>
  </si>
  <si>
    <t>¥803.00</t>
  </si>
  <si>
    <t>民宿豪华大床房</t>
  </si>
  <si>
    <t>WEBSITE</t>
  </si>
  <si>
    <t>103263365272</t>
  </si>
  <si>
    <t>381675955</t>
  </si>
  <si>
    <t>上海中航虹桥机场泊悦酒店</t>
  </si>
  <si>
    <t>施冰峰</t>
  </si>
  <si>
    <t>¥610.00</t>
  </si>
  <si>
    <t>¥75.00</t>
  </si>
  <si>
    <t>¥535.00</t>
  </si>
  <si>
    <t>豪华大床或双床房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</si>
  <si>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</si>
  <si>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</si>
  <si>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</si>
  <si>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</si>
  <si>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</si>
  <si>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</si>
  <si>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</si>
  <si>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</si>
  <si>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</si>
  <si>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</si>
  <si>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</si>
  <si>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A230206151832481</t>
  </si>
  <si>
    <r>
      <t>总计</t>
    </r>
    <r>
      <rPr>
        <sz val="10"/>
        <rFont val="Arial"/>
        <charset val="134"/>
      </rPr>
      <t>:1338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</si>
  <si>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</si>
  <si>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</si>
  <si>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</si>
  <si>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</si>
  <si>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</si>
  <si>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</si>
  <si>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</si>
  <si>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</si>
  <si>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</si>
  <si>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</si>
  <si>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</si>
  <si>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</si>
  <si>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</si>
  <si>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</si>
  <si>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</si>
  <si>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</si>
  <si>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</si>
  <si>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</si>
  <si>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3002846</t>
  </si>
  <si>
    <t>--</t>
  </si>
  <si>
    <t>535.00</t>
  </si>
  <si>
    <t>RMB</t>
  </si>
  <si>
    <t>0</t>
  </si>
  <si>
    <t>0.00</t>
  </si>
  <si>
    <t>汇趣住国内直连</t>
  </si>
  <si>
    <t>01.011247</t>
  </si>
  <si>
    <t>2023-02-04 12:08:11</t>
  </si>
  <si>
    <t>直连</t>
  </si>
  <si>
    <t>中国</t>
  </si>
  <si>
    <t>2998232</t>
  </si>
  <si>
    <t>803.00</t>
  </si>
  <si>
    <t>2023-02-02 18:07:54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</si>
</sst>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79</v>
      </c>
      <c r="P2" s="6" t="s">
        <v>80</v>
      </c>
      <c r="Q2" s="6"/>
      <c r="R2" s="11" t="s">
        <v>81</v>
      </c>
      <c r="S2" s="12" t="s">
        <v>19</v>
      </c>
      <c r="T2" s="6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87</v>
      </c>
      <c r="H3" s="6" t="s">
        <v>88</v>
      </c>
      <c r="I3" s="6" t="s">
        <v>76</v>
      </c>
      <c r="J3" s="6" t="s">
        <v>2</v>
      </c>
      <c r="K3" s="6" t="s">
        <v>89</v>
      </c>
      <c r="L3" s="6">
        <v>1</v>
      </c>
      <c r="M3" s="6">
        <v>1</v>
      </c>
      <c r="N3" s="6" t="s">
        <v>79</v>
      </c>
      <c r="O3" s="6" t="s">
        <v>79</v>
      </c>
      <c r="P3" s="6" t="s">
        <v>80</v>
      </c>
      <c r="Q3" s="6"/>
      <c r="R3" s="11" t="s">
        <v>90</v>
      </c>
      <c r="S3" s="12" t="s">
        <v>19</v>
      </c>
      <c r="T3" s="6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t="s">
        <v>104</v>
      </c>
    </row>
    <row r="2" ht="14.25" customHeight="1" spans="1:9">
      <c r="A2" s="5" t="s">
        <v>70</v>
      </c>
      <c r="B2" s="6" t="s">
        <v>79</v>
      </c>
      <c r="C2" s="6" t="s">
        <v>80</v>
      </c>
      <c r="D2" s="3">
        <v>803</v>
      </c>
      <c r="E2" t="str">
        <f>VLOOKUP(A2,HOP!A:L,12,0)</f>
        <v>803.00</v>
      </c>
      <c r="F2" t="str">
        <f>VLOOKUP(A2,HOP!A:C,3,0)</f>
        <v>2998232</v>
      </c>
      <c r="G2">
        <f>D2-E2</f>
        <v>0</v>
      </c>
      <c r="H2" t="str">
        <f>$H$1&amp;F2</f>
        <v>,2998232</v>
      </c>
      <c r="I2" t="str">
        <f>VLOOKUP(A2,HOP!A:U,21,0)</f>
        <v>直连</v>
      </c>
    </row>
    <row r="3" ht="14.25" customHeight="1" spans="1:9">
      <c r="A3" s="5" t="s">
        <v>86</v>
      </c>
      <c r="B3" s="6" t="s">
        <v>79</v>
      </c>
      <c r="C3" s="6" t="s">
        <v>80</v>
      </c>
      <c r="D3" s="3">
        <v>535</v>
      </c>
      <c r="E3" t="str">
        <f>VLOOKUP(A3,HOP!A:L,12,0)</f>
        <v>535.00</v>
      </c>
      <c r="F3" t="str">
        <f>VLOOKUP(A3,HOP!A:C,3,0)</f>
        <v>3002846</v>
      </c>
      <c r="G3">
        <f>D3-E3</f>
        <v>0</v>
      </c>
      <c r="H3" t="str">
        <f>$H$1&amp;F3</f>
        <v>,3002846</v>
      </c>
      <c r="I3" t="str">
        <f>VLOOKUP(A3,HOP!A:U,21,0)</f>
        <v>直连</v>
      </c>
    </row>
    <row r="5" spans="4:4">
      <c r="D5" s="3">
        <f>SUM(D2:D4)</f>
        <v>1338</v>
      </c>
    </row>
    <row r="7" ht="14.25" spans="4:4">
      <c r="D7" s="7" t="s">
        <v>22</v>
      </c>
    </row>
    <row r="10" spans="1:1">
      <c r="A10" t="s">
        <v>105</v>
      </c>
    </row>
    <row r="11" spans="1:1">
      <c r="A11" s="8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86</v>
      </c>
      <c r="B2" s="1" t="s">
        <v>79</v>
      </c>
      <c r="C2" s="1" t="s">
        <v>125</v>
      </c>
      <c r="D2" s="1" t="s">
        <v>88</v>
      </c>
      <c r="E2" s="1" t="s">
        <v>89</v>
      </c>
      <c r="F2" s="1" t="s">
        <v>79</v>
      </c>
      <c r="G2" s="1" t="s">
        <v>80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70</v>
      </c>
      <c r="B3" s="1" t="s">
        <v>78</v>
      </c>
      <c r="C3" s="1" t="s">
        <v>136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2023-02-06T07:19:15Z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F78434388FA74B808F5811F77E8CF1E5</vt:lpwstr>
  </property>
</Properties>
</file>