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<sst xmlns="http://schemas.openxmlformats.org/spreadsheetml/2006/main" count="222" uniqueCount="135">
  <si>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</si>
  <si>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</si>
  <si>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</si>
  <si>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</si>
  <si>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</si>
  <si>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</si>
  <si>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</si>
  <si>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</si>
  <si>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</si>
  <si>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</si>
  <si>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</si>
  <si>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</si>
  <si>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</si>
  <si>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</si>
  <si>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</si>
  <si>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</si>
  <si>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</si>
  <si>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</si>
  <si>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</si>
  <si>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</si>
  <si>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</si>
  <si>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</si>
  <si>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</si>
  <si>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</si>
  <si>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</si>
  <si>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21063466284	</t>
  </si>
  <si>
    <t>Ctrip</t>
  </si>
  <si>
    <t>正常</t>
  </si>
  <si>
    <t>[希登梅多斯]The Welk by Vacation Club Rentals(39952835)</t>
  </si>
  <si>
    <t>1卧绿色别墅（带按摩浴缸）&lt;2人入住&gt;&lt;不退款&gt;</t>
  </si>
  <si>
    <t>USD</t>
  </si>
  <si>
    <t>Webb/Chris,Perry/Angela</t>
  </si>
  <si>
    <t>CA6352230206USD-W</t>
  </si>
  <si>
    <t>未提现</t>
  </si>
  <si>
    <t>携程开票</t>
  </si>
  <si>
    <t xml:space="preserve">2698177	</t>
  </si>
  <si>
    <t xml:space="preserve">117030777	</t>
  </si>
  <si>
    <t xml:space="preserve">999221983128234	</t>
  </si>
  <si>
    <t>[东京]东急涩谷卓越大酒店(Shibuya Excel Hotel Tokyu)(8266909)</t>
  </si>
  <si>
    <t>标准双床房(至少连住2晚及以上)</t>
  </si>
  <si>
    <t>Yeung/Sai Ho Nelson</t>
  </si>
  <si>
    <t xml:space="preserve">2894724	</t>
  </si>
  <si>
    <t xml:space="preserve">678656	</t>
  </si>
  <si>
    <t xml:space="preserve">999222422800168	</t>
  </si>
  <si>
    <t>[曼谷]曼谷素坤逸11号巷美居酒店(Mercure Bangkok Sukhumvit 11)(14971279)</t>
  </si>
  <si>
    <t>豪华特大床房带浴缸(至少连住2晚及以上)&lt;早餐&gt;</t>
  </si>
  <si>
    <t>White/Marcus</t>
  </si>
  <si>
    <t xml:space="preserve">2988917	</t>
  </si>
  <si>
    <t xml:space="preserve">567292	</t>
  </si>
  <si>
    <t xml:space="preserve">999222424205812	</t>
  </si>
  <si>
    <t>[胡志明市]胡志明市百艺酒店(Bay Hotel Ho Chi Minh)(9580128)</t>
  </si>
  <si>
    <t>高级大号床房(至少连住2晚及以上)&lt;早餐&gt;</t>
  </si>
  <si>
    <t>Kim/SuHyung</t>
  </si>
  <si>
    <t xml:space="preserve">2989167	</t>
  </si>
  <si>
    <t xml:space="preserve">10006529	</t>
  </si>
  <si>
    <t xml:space="preserve">999222461245879	</t>
  </si>
  <si>
    <t>豪华双床房(至少连住2晚及以上)&lt;早餐&gt;</t>
  </si>
  <si>
    <t>Ekphaiboon/Boonsin</t>
  </si>
  <si>
    <t xml:space="preserve">2994539	</t>
  </si>
  <si>
    <t xml:space="preserve">417782	</t>
  </si>
  <si>
    <t>，</t>
  </si>
  <si>
    <t>A230206110556481</t>
  </si>
  <si>
    <t>A230206110647481</t>
  </si>
  <si>
    <t>USD / THB 当前参考汇率: 33.522</t>
  </si>
  <si>
    <t>总计：1631 USD/
54674.38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</si>
  <si>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</si>
  <si>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</si>
  <si>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</si>
  <si>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</si>
  <si>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</si>
  <si>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</si>
  <si>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</si>
  <si>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</si>
  <si>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</si>
  <si>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</si>
  <si>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</si>
  <si>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</si>
  <si>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</si>
  <si>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</si>
  <si>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</si>
  <si>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</si>
  <si>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</si>
  <si>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</si>
  <si>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</si>
  <si>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2023-02-01</t>
  </si>
  <si>
    <t>2994539</t>
  </si>
  <si>
    <t>曼谷素坤逸11号美居酒店</t>
  </si>
  <si>
    <t>Ekphaiboon Boonsin</t>
  </si>
  <si>
    <t>2023-02-02</t>
  </si>
  <si>
    <t>2023-02-05</t>
  </si>
  <si>
    <t>退房日周结</t>
  </si>
  <si>
    <t>1848.59</t>
  </si>
  <si>
    <t>273.00</t>
  </si>
  <si>
    <t>0</t>
  </si>
  <si>
    <t>0.00</t>
  </si>
  <si>
    <t>携程国际直连(CIT)</t>
  </si>
  <si>
    <t>01.011176</t>
  </si>
  <si>
    <t>2023-02-01 11:48:29</t>
  </si>
  <si>
    <t>否</t>
  </si>
  <si>
    <t>CIT(Thailand) CO,. Ltd</t>
  </si>
  <si>
    <t>直采</t>
  </si>
  <si>
    <t>泰国</t>
  </si>
  <si>
    <t>2023-01-30</t>
  </si>
  <si>
    <t>2989167</t>
  </si>
  <si>
    <t>胡志明市百艺酒店</t>
  </si>
  <si>
    <t>Kim SuHyung</t>
  </si>
  <si>
    <t>2023-01-31</t>
  </si>
  <si>
    <t>2198.92</t>
  </si>
  <si>
    <t>325.00</t>
  </si>
  <si>
    <t>2023-01-30 11:19:02</t>
  </si>
  <si>
    <t>直连</t>
  </si>
  <si>
    <t>越南</t>
  </si>
  <si>
    <t>2988917</t>
  </si>
  <si>
    <t>White Marcus</t>
  </si>
  <si>
    <t>2070.37</t>
  </si>
  <si>
    <t>306.00</t>
  </si>
  <si>
    <t>2023-01-30 09:30:53</t>
  </si>
  <si>
    <t>2022-12-22</t>
  </si>
  <si>
    <t>2894724</t>
  </si>
  <si>
    <t>东京东急涩谷卓越大饭店</t>
  </si>
  <si>
    <t>Yeung Sai Ho Nelson</t>
  </si>
  <si>
    <t>2023-01-29</t>
  </si>
  <si>
    <t>2561.41</t>
  </si>
  <si>
    <t>366.00</t>
  </si>
  <si>
    <t>2022-12-22 23:20:33</t>
  </si>
  <si>
    <t>日本</t>
  </si>
  <si>
    <t>2022-09-19</t>
  </si>
  <si>
    <t>2698177</t>
  </si>
  <si>
    <t>The Welk by Vacation Club Rentals</t>
  </si>
  <si>
    <t>Webb Chris,Perry Angela</t>
  </si>
  <si>
    <t>2023-02-03</t>
  </si>
  <si>
    <t>2525.70</t>
  </si>
  <si>
    <t>361.00</t>
  </si>
  <si>
    <t>2022-09-19 00:59:11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</si>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</sst>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466725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53725" cy="486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44960</v>
      </c>
      <c r="G2" s="6">
        <v>44962</v>
      </c>
      <c r="H2" s="4">
        <v>1</v>
      </c>
      <c r="I2" s="4">
        <v>2</v>
      </c>
      <c r="J2" s="4">
        <v>2</v>
      </c>
      <c r="K2" s="4" t="s">
        <v>30</v>
      </c>
      <c r="L2" s="4">
        <v>361</v>
      </c>
      <c r="M2" s="4">
        <v>361</v>
      </c>
      <c r="N2" s="4" t="s">
        <v>31</v>
      </c>
      <c r="O2" s="4" t="s">
        <v>32</v>
      </c>
      <c r="P2" s="4" t="s">
        <v>33</v>
      </c>
      <c r="Q2" s="4">
        <v>0</v>
      </c>
      <c r="R2" s="7">
        <v>44823</v>
      </c>
      <c r="S2" s="6">
        <v>44963</v>
      </c>
      <c r="T2" s="4" t="s">
        <v>34</v>
      </c>
      <c r="U2" s="4">
        <v>361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44955</v>
      </c>
      <c r="G3" s="6">
        <v>44957</v>
      </c>
      <c r="H3" s="4">
        <v>1</v>
      </c>
      <c r="I3" s="4">
        <v>2</v>
      </c>
      <c r="J3" s="4">
        <v>2</v>
      </c>
      <c r="K3" s="4" t="s">
        <v>30</v>
      </c>
      <c r="L3" s="4">
        <v>366</v>
      </c>
      <c r="M3" s="4">
        <v>366</v>
      </c>
      <c r="N3" s="4" t="s">
        <v>40</v>
      </c>
      <c r="O3" s="4" t="s">
        <v>32</v>
      </c>
      <c r="P3" s="4" t="s">
        <v>33</v>
      </c>
      <c r="Q3" s="4">
        <v>0</v>
      </c>
      <c r="R3" s="7">
        <v>44917</v>
      </c>
      <c r="S3" s="6">
        <v>44963</v>
      </c>
      <c r="T3" s="4" t="s">
        <v>34</v>
      </c>
      <c r="U3" s="4">
        <v>366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44956</v>
      </c>
      <c r="G4" s="6">
        <v>44959</v>
      </c>
      <c r="H4" s="4">
        <v>1</v>
      </c>
      <c r="I4" s="4">
        <v>3</v>
      </c>
      <c r="J4" s="4">
        <v>3</v>
      </c>
      <c r="K4" s="4" t="s">
        <v>30</v>
      </c>
      <c r="L4" s="4">
        <v>306</v>
      </c>
      <c r="M4" s="4">
        <v>306</v>
      </c>
      <c r="N4" s="4" t="s">
        <v>46</v>
      </c>
      <c r="O4" s="4" t="s">
        <v>32</v>
      </c>
      <c r="P4" s="4" t="s">
        <v>33</v>
      </c>
      <c r="Q4" s="4">
        <v>0</v>
      </c>
      <c r="R4" s="7">
        <v>44956</v>
      </c>
      <c r="S4" s="6">
        <v>44963</v>
      </c>
      <c r="T4" s="4" t="s">
        <v>34</v>
      </c>
      <c r="U4" s="4">
        <v>306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44957</v>
      </c>
      <c r="G5" s="6">
        <v>44962</v>
      </c>
      <c r="H5" s="4">
        <v>1</v>
      </c>
      <c r="I5" s="4">
        <v>5</v>
      </c>
      <c r="J5" s="4">
        <v>5</v>
      </c>
      <c r="K5" s="4" t="s">
        <v>30</v>
      </c>
      <c r="L5" s="4">
        <v>325</v>
      </c>
      <c r="M5" s="4">
        <v>325</v>
      </c>
      <c r="N5" s="4" t="s">
        <v>52</v>
      </c>
      <c r="O5" s="4" t="s">
        <v>32</v>
      </c>
      <c r="P5" s="4" t="s">
        <v>33</v>
      </c>
      <c r="Q5" s="4">
        <v>0</v>
      </c>
      <c r="R5" s="7">
        <v>44956</v>
      </c>
      <c r="S5" s="6">
        <v>44963</v>
      </c>
      <c r="T5" s="4" t="s">
        <v>34</v>
      </c>
      <c r="U5" s="4">
        <v>325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44959</v>
      </c>
      <c r="G6" s="6">
        <v>44962</v>
      </c>
      <c r="H6" s="4">
        <v>1</v>
      </c>
      <c r="I6" s="4">
        <v>3</v>
      </c>
      <c r="J6" s="4">
        <v>3</v>
      </c>
      <c r="K6" s="4" t="s">
        <v>30</v>
      </c>
      <c r="L6" s="4">
        <v>273</v>
      </c>
      <c r="M6" s="4">
        <v>273</v>
      </c>
      <c r="N6" s="4" t="s">
        <v>57</v>
      </c>
      <c r="O6" s="4" t="s">
        <v>32</v>
      </c>
      <c r="P6" s="4" t="s">
        <v>33</v>
      </c>
      <c r="Q6" s="4">
        <v>0</v>
      </c>
      <c r="R6" s="7">
        <v>44958</v>
      </c>
      <c r="S6" s="6">
        <v>44963</v>
      </c>
      <c r="T6" s="4" t="s">
        <v>34</v>
      </c>
      <c r="U6" s="4">
        <v>273</v>
      </c>
      <c r="V6" s="4">
        <v>0</v>
      </c>
      <c r="W6" s="4">
        <v>0</v>
      </c>
      <c r="X6" s="4" t="s">
        <v>58</v>
      </c>
      <c r="Y6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8" width="9" style="4"/>
    <col min="9" max="9" width="11.25" style="4" customWidth="1"/>
    <col min="10" max="16360" width="9" style="4"/>
  </cols>
  <sheetData>
    <row r="1" s="4" customFormat="1" spans="1:9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  <c r="I1" s="4" t="s">
        <v>60</v>
      </c>
    </row>
    <row r="2" s="4" customFormat="1" spans="1:10">
      <c r="A2" s="5">
        <v>21063466284</v>
      </c>
      <c r="B2" s="6">
        <v>44960</v>
      </c>
      <c r="C2" s="6">
        <v>44962</v>
      </c>
      <c r="D2" s="4">
        <v>361</v>
      </c>
      <c r="E2" s="4" t="str">
        <f>VLOOKUP(A2,HOP!A:L,12,0)</f>
        <v>361.00</v>
      </c>
      <c r="F2" s="4" t="str">
        <f>VLOOKUP(A2,HOP!A:C,3,0)</f>
        <v>2698177</v>
      </c>
      <c r="G2" s="4">
        <f>D2-E2</f>
        <v>0</v>
      </c>
      <c r="H2" s="4" t="str">
        <f>$H$1&amp;F2</f>
        <v>，2698177</v>
      </c>
      <c r="I2" s="4" t="str">
        <f>$I$1&amp;F2</f>
        <v>，2698177</v>
      </c>
      <c r="J2" s="4" t="str">
        <f>VLOOKUP(A2,HOP!A:U,21,0)</f>
        <v>直连</v>
      </c>
    </row>
    <row r="3" s="4" customFormat="1" spans="1:10">
      <c r="A3" s="5">
        <v>999221983128234</v>
      </c>
      <c r="B3" s="6">
        <v>44955</v>
      </c>
      <c r="C3" s="6">
        <v>44957</v>
      </c>
      <c r="D3" s="4">
        <v>366</v>
      </c>
      <c r="E3" s="4" t="str">
        <f>VLOOKUP(A3,HOP!A:L,12,0)</f>
        <v>366.00</v>
      </c>
      <c r="F3" s="4" t="str">
        <f>VLOOKUP(A3,HOP!A:C,3,0)</f>
        <v>2894724</v>
      </c>
      <c r="G3" s="4">
        <f>D3-E3</f>
        <v>0</v>
      </c>
      <c r="H3" s="4" t="str">
        <f>$H$1&amp;F3</f>
        <v>，2894724</v>
      </c>
      <c r="I3" s="4" t="str">
        <f>$I$1&amp;F3</f>
        <v>，2894724</v>
      </c>
      <c r="J3" s="4" t="str">
        <f>VLOOKUP(A3,HOP!A:U,21,0)</f>
        <v>直采</v>
      </c>
    </row>
    <row r="4" s="4" customFormat="1" spans="1:10">
      <c r="A4" s="5">
        <v>999222422800168</v>
      </c>
      <c r="B4" s="6">
        <v>44956</v>
      </c>
      <c r="C4" s="6">
        <v>44959</v>
      </c>
      <c r="D4" s="4">
        <v>306</v>
      </c>
      <c r="E4" s="4" t="str">
        <f>VLOOKUP(A4,HOP!A:L,12,0)</f>
        <v>306.00</v>
      </c>
      <c r="F4" s="4" t="str">
        <f>VLOOKUP(A4,HOP!A:C,3,0)</f>
        <v>2988917</v>
      </c>
      <c r="G4" s="4">
        <f>D4-E4</f>
        <v>0</v>
      </c>
      <c r="H4" s="4" t="str">
        <f>$H$1&amp;F4</f>
        <v>，2988917</v>
      </c>
      <c r="I4" s="4" t="str">
        <f>$I$1&amp;F4</f>
        <v>，2988917</v>
      </c>
      <c r="J4" s="4" t="str">
        <f>VLOOKUP(A4,HOP!A:U,21,0)</f>
        <v>直采</v>
      </c>
    </row>
    <row r="5" s="4" customFormat="1" spans="1:10">
      <c r="A5" s="5">
        <v>999222424205812</v>
      </c>
      <c r="B5" s="6">
        <v>44957</v>
      </c>
      <c r="C5" s="6">
        <v>44962</v>
      </c>
      <c r="D5" s="4">
        <v>325</v>
      </c>
      <c r="E5" s="4" t="str">
        <f>VLOOKUP(A5,HOP!A:L,12,0)</f>
        <v>325.00</v>
      </c>
      <c r="F5" s="4" t="str">
        <f>VLOOKUP(A5,HOP!A:C,3,0)</f>
        <v>2989167</v>
      </c>
      <c r="G5" s="4">
        <f>D5-E5</f>
        <v>0</v>
      </c>
      <c r="H5" s="4" t="str">
        <f>$H$1&amp;F5</f>
        <v>，2989167</v>
      </c>
      <c r="I5" s="4" t="str">
        <f>$I$1&amp;F5</f>
        <v>，2989167</v>
      </c>
      <c r="J5" s="4" t="str">
        <f>VLOOKUP(A5,HOP!A:U,21,0)</f>
        <v>直连</v>
      </c>
    </row>
    <row r="6" s="4" customFormat="1" spans="1:10">
      <c r="A6" s="5">
        <v>999222461245879</v>
      </c>
      <c r="B6" s="6">
        <v>44959</v>
      </c>
      <c r="C6" s="6">
        <v>44962</v>
      </c>
      <c r="D6" s="4">
        <v>273</v>
      </c>
      <c r="E6" s="4" t="str">
        <f>VLOOKUP(A6,HOP!A:L,12,0)</f>
        <v>273.00</v>
      </c>
      <c r="F6" s="4" t="str">
        <f>VLOOKUP(A6,HOP!A:C,3,0)</f>
        <v>2994539</v>
      </c>
      <c r="G6" s="4">
        <f>D6-E6</f>
        <v>0</v>
      </c>
      <c r="H6" s="4" t="str">
        <f>$H$1&amp;F6</f>
        <v>，2994539</v>
      </c>
      <c r="I6" s="4" t="str">
        <f>$I$1&amp;F6</f>
        <v>，2994539</v>
      </c>
      <c r="J6" s="4" t="str">
        <f>VLOOKUP(A6,HOP!A:U,21,0)</f>
        <v>直采</v>
      </c>
    </row>
    <row r="8" spans="4:4">
      <c r="D8" s="4">
        <f>SUM(D2:D7)</f>
        <v>1631</v>
      </c>
    </row>
    <row r="13" spans="1:4">
      <c r="A13" s="4" t="s">
        <v>61</v>
      </c>
      <c r="C13" s="4">
        <v>945</v>
      </c>
      <c r="D13" s="4">
        <v>31678.29</v>
      </c>
    </row>
    <row r="14" spans="1:4">
      <c r="A14" s="4" t="s">
        <v>62</v>
      </c>
      <c r="C14" s="4">
        <v>686</v>
      </c>
      <c r="D14" s="4">
        <v>22996.09</v>
      </c>
    </row>
    <row r="15" spans="1:4">
      <c r="A15" s="4" t="s">
        <v>63</v>
      </c>
      <c r="C15" s="4">
        <f>SUM(C13:C14)</f>
        <v>1631</v>
      </c>
      <c r="D15" s="4">
        <f>SUM(D13:D14)</f>
        <v>54674.38</v>
      </c>
    </row>
    <row r="16" spans="1:1">
      <c r="A16" s="4" t="s">
        <v>64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999222461245879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30</v>
      </c>
      <c r="K2" s="1" t="s">
        <v>92</v>
      </c>
      <c r="L2" s="1" t="s">
        <v>92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  <row r="3" s="1" customFormat="1" spans="1:22">
      <c r="A3" s="3">
        <v>999222424205812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89</v>
      </c>
      <c r="H3" s="1" t="s">
        <v>90</v>
      </c>
      <c r="I3" s="1" t="s">
        <v>107</v>
      </c>
      <c r="J3" s="1" t="s">
        <v>30</v>
      </c>
      <c r="K3" s="1" t="s">
        <v>108</v>
      </c>
      <c r="L3" s="1" t="s">
        <v>108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109</v>
      </c>
      <c r="S3" s="1" t="s">
        <v>98</v>
      </c>
      <c r="T3" s="1" t="s">
        <v>99</v>
      </c>
      <c r="U3" s="1" t="s">
        <v>110</v>
      </c>
      <c r="V3" s="1" t="s">
        <v>111</v>
      </c>
    </row>
    <row r="4" s="1" customFormat="1" spans="1:22">
      <c r="A4" s="3">
        <v>999222422800168</v>
      </c>
      <c r="B4" s="1" t="s">
        <v>102</v>
      </c>
      <c r="C4" s="1" t="s">
        <v>112</v>
      </c>
      <c r="D4" s="1" t="s">
        <v>86</v>
      </c>
      <c r="E4" s="1" t="s">
        <v>113</v>
      </c>
      <c r="F4" s="1" t="s">
        <v>102</v>
      </c>
      <c r="G4" s="1" t="s">
        <v>88</v>
      </c>
      <c r="H4" s="1" t="s">
        <v>90</v>
      </c>
      <c r="I4" s="1" t="s">
        <v>114</v>
      </c>
      <c r="J4" s="1" t="s">
        <v>30</v>
      </c>
      <c r="K4" s="1" t="s">
        <v>115</v>
      </c>
      <c r="L4" s="1" t="s">
        <v>115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116</v>
      </c>
      <c r="S4" s="1" t="s">
        <v>98</v>
      </c>
      <c r="T4" s="1" t="s">
        <v>99</v>
      </c>
      <c r="U4" s="1" t="s">
        <v>100</v>
      </c>
      <c r="V4" s="1" t="s">
        <v>101</v>
      </c>
    </row>
    <row r="5" s="1" customFormat="1" spans="1:22">
      <c r="A5" s="3">
        <v>999221983128234</v>
      </c>
      <c r="B5" s="1" t="s">
        <v>117</v>
      </c>
      <c r="C5" s="1" t="s">
        <v>118</v>
      </c>
      <c r="D5" s="1" t="s">
        <v>119</v>
      </c>
      <c r="E5" s="1" t="s">
        <v>120</v>
      </c>
      <c r="F5" s="1" t="s">
        <v>121</v>
      </c>
      <c r="G5" s="1" t="s">
        <v>106</v>
      </c>
      <c r="H5" s="1" t="s">
        <v>90</v>
      </c>
      <c r="I5" s="1" t="s">
        <v>122</v>
      </c>
      <c r="J5" s="1" t="s">
        <v>30</v>
      </c>
      <c r="K5" s="1" t="s">
        <v>123</v>
      </c>
      <c r="L5" s="1" t="s">
        <v>123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124</v>
      </c>
      <c r="S5" s="1" t="s">
        <v>98</v>
      </c>
      <c r="T5" s="1" t="s">
        <v>99</v>
      </c>
      <c r="U5" s="1" t="s">
        <v>100</v>
      </c>
      <c r="V5" s="1" t="s">
        <v>125</v>
      </c>
    </row>
    <row r="6" s="1" customFormat="1" spans="1:22">
      <c r="A6" s="3">
        <v>21063466284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130</v>
      </c>
      <c r="G6" s="1" t="s">
        <v>89</v>
      </c>
      <c r="H6" s="1" t="s">
        <v>90</v>
      </c>
      <c r="I6" s="1" t="s">
        <v>131</v>
      </c>
      <c r="J6" s="1" t="s">
        <v>30</v>
      </c>
      <c r="K6" s="1" t="s">
        <v>132</v>
      </c>
      <c r="L6" s="1" t="s">
        <v>132</v>
      </c>
      <c r="M6" s="1" t="s">
        <v>93</v>
      </c>
      <c r="N6" s="1" t="s">
        <v>93</v>
      </c>
      <c r="O6" s="1" t="s">
        <v>94</v>
      </c>
      <c r="P6" s="1" t="s">
        <v>95</v>
      </c>
      <c r="Q6" s="1" t="s">
        <v>96</v>
      </c>
      <c r="R6" s="1" t="s">
        <v>133</v>
      </c>
      <c r="S6" s="1" t="s">
        <v>98</v>
      </c>
      <c r="T6" s="1" t="s">
        <v>99</v>
      </c>
      <c r="U6" s="1" t="s">
        <v>110</v>
      </c>
      <c r="V6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2023-02-06T03:01:40Z</dcterms:created>
  <dcterms:modified xsi:type="dcterms:W3CDTF">2023-02-06T03:08:28Z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A0C7867C4B414665819021E0EBC3C469</vt:lpwstr>
  </property>
  <property fmtid="{D5CDD505-2E9C-101B-9397-08002B2CF9AE}" pid="3" name="KSOProductBuildVer">
    <vt:lpwstr>2052-11.1.0.13703</vt:lpwstr>
  </property>
</Properties>
</file>