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<sst xmlns="http://schemas.openxmlformats.org/spreadsheetml/2006/main" count="420" uniqueCount="205">
  <si>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</si>
  <si>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</si>
  <si>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</si>
  <si>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</si>
  <si>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</si>
  <si>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</si>
  <si>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</si>
  <si>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</si>
  <si>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</si>
  <si>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</si>
  <si>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</si>
  <si>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</si>
  <si>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</si>
  <si>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</si>
  <si>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</si>
  <si>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</si>
  <si>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</si>
  <si>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</si>
  <si>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</si>
  <si>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</si>
  <si>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</si>
  <si>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</si>
  <si>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</si>
  <si>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</si>
  <si>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</si>
  <si>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999222161530109	</t>
  </si>
  <si>
    <t>Ctrip</t>
  </si>
  <si>
    <t>正常</t>
  </si>
  <si>
    <t>[釜山]阿瓦尼中央酒店 釜山(Avani Central Busan)(70660487)</t>
  </si>
  <si>
    <t>城景豪华双床房&lt;2人入住&gt;&lt;不退款&gt;</t>
  </si>
  <si>
    <t>USD</t>
  </si>
  <si>
    <t>CHIU/SHUFEN</t>
  </si>
  <si>
    <t>CA5326230207USD</t>
  </si>
  <si>
    <t>未提现</t>
  </si>
  <si>
    <t>携程开票</t>
  </si>
  <si>
    <t xml:space="preserve">2941677	</t>
  </si>
  <si>
    <t xml:space="preserve">420908	</t>
  </si>
  <si>
    <t xml:space="preserve">999222270730012	</t>
  </si>
  <si>
    <t>[新山]新山成功滨水酒店(Berjaya Waterfront Hotel)(39037630)</t>
  </si>
  <si>
    <t>豪华房&lt;2人入住&gt;&lt;不退款&gt;</t>
  </si>
  <si>
    <t>Singh/Manjit,Singh/Manjit,Singh/Manjit,Singh/Manjit</t>
  </si>
  <si>
    <t xml:space="preserve">2962583	</t>
  </si>
  <si>
    <t>Booking confirmation number:2458745</t>
  </si>
  <si>
    <t xml:space="preserve"> 2458746	</t>
  </si>
  <si>
    <t xml:space="preserve">22374579394	</t>
  </si>
  <si>
    <t>[仁川]仁川松岛空中花园酒店(Hotel Skypark Incheon Songdo)(37226781)</t>
  </si>
  <si>
    <t>标准双人房&lt;2人入住&gt;&lt;不退款&gt;</t>
  </si>
  <si>
    <t>KHE/IURII</t>
  </si>
  <si>
    <t xml:space="preserve">2981606	</t>
  </si>
  <si>
    <t xml:space="preserve">F1120875	</t>
  </si>
  <si>
    <t xml:space="preserve">999222401810259	</t>
  </si>
  <si>
    <t>[吉隆坡]吉隆坡维雅酒店(VE Hotel &amp; Residence)(37209687)</t>
  </si>
  <si>
    <t>豪华房&lt;2人入住&gt;&lt;不退款&gt;&lt;早餐&gt;</t>
  </si>
  <si>
    <t>Biou Seng/Yeap</t>
  </si>
  <si>
    <t xml:space="preserve">2985879	</t>
  </si>
  <si>
    <t xml:space="preserve">	</t>
  </si>
  <si>
    <t xml:space="preserve">999222413956248	</t>
  </si>
  <si>
    <t>[普吉岛]奈涵度假村(政府卫生认证)(The Nai Harn(SHA Extra Plus))(40718848)</t>
  </si>
  <si>
    <t>山景房&lt;2人入住&gt;&lt;不退款&gt;&lt;早餐&gt;</t>
  </si>
  <si>
    <t>KIRIN/FEDOR</t>
  </si>
  <si>
    <t xml:space="preserve">2987734	</t>
  </si>
  <si>
    <t xml:space="preserve">22437302129	</t>
  </si>
  <si>
    <t>[曼谷]曼谷拉差达瑞士酒店 (政府卫生认证)(Swissotel Bangkok Ratchada (SHA Extra Plus))(37217315)</t>
  </si>
  <si>
    <t>瑞士优选房&lt;2人入住&gt;&lt;不退款&gt;</t>
  </si>
  <si>
    <t>HUANG/QIQI,HUANG/MEINI</t>
  </si>
  <si>
    <t xml:space="preserve">2991321	</t>
  </si>
  <si>
    <t xml:space="preserve">999222444697081	</t>
  </si>
  <si>
    <t>[普吉岛]普吉岛麦考棕榈滩度假村(政府卫生认证)(Maikhao Palm Beach Resort(SHA Extra Plus))(37212131)</t>
  </si>
  <si>
    <t>至尊豪华海景房&lt;2人入住&gt;&lt;不退款&gt;&lt;早餐&gt;</t>
  </si>
  <si>
    <t>ZHU/GUANGZE,LI/MEILAN</t>
  </si>
  <si>
    <t xml:space="preserve">2992278	</t>
  </si>
  <si>
    <t xml:space="preserve">EXP-1448796847	</t>
  </si>
  <si>
    <t xml:space="preserve">999222482824361	</t>
  </si>
  <si>
    <t>[丹戎本雅]槟城火烈鸟海滩酒店(Flamingo Hotel by The Beach, Penang)(37229209)</t>
  </si>
  <si>
    <t>山景豪华特大床房&lt;2人入住&gt;&lt;不退款&gt;</t>
  </si>
  <si>
    <t>NIK MEGAT/NIK MOHD ARIFF</t>
  </si>
  <si>
    <t xml:space="preserve">2997991	</t>
  </si>
  <si>
    <t xml:space="preserve">381716	</t>
  </si>
  <si>
    <t xml:space="preserve">999222491687565	</t>
  </si>
  <si>
    <t>[八打灵再也]皇家朱兰白沙罗酒店(Royale Chulan Damansara)(37225853)</t>
  </si>
  <si>
    <t>Liaw/Simon,Liaw/Simon</t>
  </si>
  <si>
    <t xml:space="preserve">2998844	</t>
  </si>
  <si>
    <t xml:space="preserve">999222493616033	</t>
  </si>
  <si>
    <t>[曼谷]曼谷亚洲酒店(Asia Hotel Bangkok)(37200463)</t>
  </si>
  <si>
    <t>行政房&lt;2人入住&gt;&lt;不退款&gt;</t>
  </si>
  <si>
    <t>SENG KHONG/GOH,SENG KHONG/GOH</t>
  </si>
  <si>
    <t xml:space="preserve">2999208	</t>
  </si>
  <si>
    <t xml:space="preserve">999222510321317	</t>
  </si>
  <si>
    <t>[曼谷]曼谷飞越大酒店(The Grand Fourwings Convention Hotel Bangkok)(37046549)</t>
  </si>
  <si>
    <t>至尊豪华房&lt;2人入住&gt;&lt;不退款&gt;</t>
  </si>
  <si>
    <t>xiao/tianxiang</t>
  </si>
  <si>
    <t xml:space="preserve">3001857	</t>
  </si>
  <si>
    <t xml:space="preserve">RZ-1450854698	</t>
  </si>
  <si>
    <t>，</t>
  </si>
  <si>
    <t>A230207102833481</t>
  </si>
  <si>
    <t>A230207102657481</t>
  </si>
  <si>
    <t>USD / HKD 当前参考汇率: 7.84678</t>
  </si>
  <si>
    <t>总计:1660 USD/
13025.65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</si>
  <si>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</si>
  <si>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</si>
  <si>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</si>
  <si>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</si>
  <si>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</si>
  <si>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</si>
  <si>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</si>
  <si>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</si>
  <si>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</si>
  <si>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</si>
  <si>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</si>
  <si>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</si>
  <si>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</si>
  <si>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</si>
  <si>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</si>
  <si>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</si>
  <si>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</si>
  <si>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</si>
  <si>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</si>
  <si>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2023-02-02</t>
  </si>
  <si>
    <t>2998844</t>
  </si>
  <si>
    <t>吉隆坡白沙罗皇家朱兰酒店</t>
  </si>
  <si>
    <t>Liaw Simon,Liaw Simon</t>
  </si>
  <si>
    <t>2023-02-03</t>
  </si>
  <si>
    <t>2023-02-04</t>
  </si>
  <si>
    <t>退房日周结</t>
  </si>
  <si>
    <t>405.59</t>
  </si>
  <si>
    <t>60.00</t>
  </si>
  <si>
    <t>0</t>
  </si>
  <si>
    <t>0.00</t>
  </si>
  <si>
    <t>携程盛景国际直连</t>
  </si>
  <si>
    <t>01.010677</t>
  </si>
  <si>
    <t>2023-02-03 10:27:58</t>
  </si>
  <si>
    <t>否</t>
  </si>
  <si>
    <t>汇智国际旅游发展有限公司</t>
  </si>
  <si>
    <t>直采</t>
  </si>
  <si>
    <t>马来西亚</t>
  </si>
  <si>
    <t>2998431</t>
  </si>
  <si>
    <t>芭堤雅摩达斯度假村</t>
  </si>
  <si>
    <t>Inopas Sudrithai,Inopas Sudrithai</t>
  </si>
  <si>
    <t>621.90</t>
  </si>
  <si>
    <t>92.00</t>
  </si>
  <si>
    <t>2023-02-03 10:16:37</t>
  </si>
  <si>
    <t>泰国</t>
  </si>
  <si>
    <t>2997991</t>
  </si>
  <si>
    <t>槟城火烈鸟海滩酒店</t>
  </si>
  <si>
    <t>NIK MEGAT NIK MOHD ARIFF</t>
  </si>
  <si>
    <t>344.75</t>
  </si>
  <si>
    <t>51.00</t>
  </si>
  <si>
    <t>2023-02-03 10:51:42</t>
  </si>
  <si>
    <t>2023-01-30</t>
  </si>
  <si>
    <t>2991321</t>
  </si>
  <si>
    <t>曼谷拉差达瑞士酒店 (SHA Extra Plus)</t>
  </si>
  <si>
    <t>HUANG QIQI,HUANG MEINI</t>
  </si>
  <si>
    <t>2023-02-01</t>
  </si>
  <si>
    <t>1968.88</t>
  </si>
  <si>
    <t>291.00</t>
  </si>
  <si>
    <t>2023-01-31 11:48:35</t>
  </si>
  <si>
    <t>2999208</t>
  </si>
  <si>
    <t>曼谷亚洲酒店</t>
  </si>
  <si>
    <t>SENG KHONG GOH,SENG KHONG GOH</t>
  </si>
  <si>
    <t>351.51</t>
  </si>
  <si>
    <t>52.00</t>
  </si>
  <si>
    <t>2023-02-02 23:45:49</t>
  </si>
  <si>
    <t>直连</t>
  </si>
  <si>
    <t>3001857</t>
  </si>
  <si>
    <t>曼谷飞越大酒店</t>
  </si>
  <si>
    <t>xiao tianxiang</t>
  </si>
  <si>
    <t>722.44</t>
  </si>
  <si>
    <t>107.00</t>
  </si>
  <si>
    <t>2023-02-03 22:40:17</t>
  </si>
  <si>
    <t>2023-01-29</t>
  </si>
  <si>
    <t>2987734</t>
  </si>
  <si>
    <t>普吉岛奈涵度假村</t>
  </si>
  <si>
    <t>KIRIN FEDOR</t>
  </si>
  <si>
    <t>3451.63</t>
  </si>
  <si>
    <t>510.00</t>
  </si>
  <si>
    <t>2023-01-30 11:36:23</t>
  </si>
  <si>
    <t>2023-01-12</t>
  </si>
  <si>
    <t>2941677</t>
  </si>
  <si>
    <t>阿瓦尼中央酒店 釜山</t>
  </si>
  <si>
    <t>CHIU SHUFEN</t>
  </si>
  <si>
    <t>1778.17</t>
  </si>
  <si>
    <t>262.00</t>
  </si>
  <si>
    <t>2023-01-12 13:00:51</t>
  </si>
  <si>
    <t>韩国</t>
  </si>
  <si>
    <t>2023-01-31</t>
  </si>
  <si>
    <t>2992278</t>
  </si>
  <si>
    <t>普吉岛麦考棕榈滩度假村(SHA Plus+)</t>
  </si>
  <si>
    <t>ZHU GUANGZE,LI MEILAN</t>
  </si>
  <si>
    <t>642.67</t>
  </si>
  <si>
    <t>95.00</t>
  </si>
  <si>
    <t>2023-01-31 12:58:34</t>
  </si>
  <si>
    <t>2023-01-28</t>
  </si>
  <si>
    <t>2985879</t>
  </si>
  <si>
    <t>吉隆坡维雅酒店</t>
  </si>
  <si>
    <t>Biou Seng Yeap</t>
  </si>
  <si>
    <t>374.55</t>
  </si>
  <si>
    <t>55.00</t>
  </si>
  <si>
    <t>2023-01-30 13:22:18</t>
  </si>
  <si>
    <t>2023-01-19</t>
  </si>
  <si>
    <t>2962583</t>
  </si>
  <si>
    <t>新山成功滨水酒店</t>
  </si>
  <si>
    <t>Singh Manjit,Singh Manjit,Singh Manjit,Singh Manjit</t>
  </si>
  <si>
    <t>703.34</t>
  </si>
  <si>
    <t>104.00</t>
  </si>
  <si>
    <t>2023-01-19 13:07:45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</si>
</sst>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13</xdr:col>
      <xdr:colOff>371475</xdr:colOff>
      <xdr:row>50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648825" cy="495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44958</v>
      </c>
      <c r="G2" s="6">
        <v>44961</v>
      </c>
      <c r="H2" s="4">
        <v>1</v>
      </c>
      <c r="I2" s="4">
        <v>3</v>
      </c>
      <c r="J2" s="4">
        <v>3</v>
      </c>
      <c r="K2" s="4" t="s">
        <v>30</v>
      </c>
      <c r="L2" s="4">
        <v>262</v>
      </c>
      <c r="M2" s="4">
        <v>262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44938</v>
      </c>
      <c r="S2" s="6">
        <v>44964</v>
      </c>
      <c r="T2" s="4" t="s">
        <v>34</v>
      </c>
      <c r="U2" s="4">
        <v>262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44960</v>
      </c>
      <c r="G3" s="6">
        <v>44961</v>
      </c>
      <c r="H3" s="4">
        <v>2</v>
      </c>
      <c r="I3" s="4">
        <v>1</v>
      </c>
      <c r="J3" s="4">
        <v>2</v>
      </c>
      <c r="K3" s="4" t="s">
        <v>30</v>
      </c>
      <c r="L3" s="4">
        <v>104</v>
      </c>
      <c r="M3" s="4">
        <v>104</v>
      </c>
      <c r="N3" s="4" t="s">
        <v>40</v>
      </c>
      <c r="O3" s="4" t="s">
        <v>32</v>
      </c>
      <c r="P3" s="4" t="s">
        <v>33</v>
      </c>
      <c r="Q3" s="4">
        <v>0</v>
      </c>
      <c r="R3" s="7">
        <v>44945</v>
      </c>
      <c r="S3" s="6">
        <v>44964</v>
      </c>
      <c r="T3" s="4" t="s">
        <v>34</v>
      </c>
      <c r="U3" s="4">
        <v>104</v>
      </c>
      <c r="V3" s="4">
        <v>0</v>
      </c>
      <c r="W3" s="4">
        <v>0</v>
      </c>
      <c r="X3" s="4" t="s">
        <v>41</v>
      </c>
      <c r="Y3" s="4" t="s">
        <v>42</v>
      </c>
      <c r="Z3" s="4" t="s">
        <v>43</v>
      </c>
    </row>
    <row r="4" s="4" customFormat="1" spans="1:25">
      <c r="A4" s="4" t="s">
        <v>44</v>
      </c>
      <c r="B4" s="4" t="s">
        <v>26</v>
      </c>
      <c r="C4" s="4" t="s">
        <v>27</v>
      </c>
      <c r="D4" s="4" t="s">
        <v>45</v>
      </c>
      <c r="E4" s="4" t="s">
        <v>46</v>
      </c>
      <c r="F4" s="6">
        <v>44960</v>
      </c>
      <c r="G4" s="6">
        <v>44961</v>
      </c>
      <c r="H4" s="4">
        <v>1</v>
      </c>
      <c r="I4" s="4">
        <v>1</v>
      </c>
      <c r="J4" s="4">
        <v>1</v>
      </c>
      <c r="K4" s="4" t="s">
        <v>30</v>
      </c>
      <c r="L4" s="4">
        <v>73</v>
      </c>
      <c r="M4" s="4">
        <v>73</v>
      </c>
      <c r="N4" s="4" t="s">
        <v>47</v>
      </c>
      <c r="O4" s="4" t="s">
        <v>32</v>
      </c>
      <c r="P4" s="4" t="s">
        <v>33</v>
      </c>
      <c r="Q4" s="4">
        <v>0</v>
      </c>
      <c r="R4" s="7">
        <v>44953</v>
      </c>
      <c r="S4" s="6">
        <v>44964</v>
      </c>
      <c r="T4" s="4" t="s">
        <v>34</v>
      </c>
      <c r="U4" s="4">
        <v>73</v>
      </c>
      <c r="V4" s="4">
        <v>0</v>
      </c>
      <c r="W4" s="4">
        <v>0</v>
      </c>
      <c r="X4" s="4" t="s">
        <v>48</v>
      </c>
      <c r="Y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6">
        <v>44960</v>
      </c>
      <c r="G5" s="6">
        <v>44961</v>
      </c>
      <c r="H5" s="4">
        <v>1</v>
      </c>
      <c r="I5" s="4">
        <v>1</v>
      </c>
      <c r="J5" s="4">
        <v>1</v>
      </c>
      <c r="K5" s="4" t="s">
        <v>30</v>
      </c>
      <c r="L5" s="4">
        <v>55</v>
      </c>
      <c r="M5" s="4">
        <v>55</v>
      </c>
      <c r="N5" s="4" t="s">
        <v>53</v>
      </c>
      <c r="O5" s="4" t="s">
        <v>32</v>
      </c>
      <c r="P5" s="4" t="s">
        <v>33</v>
      </c>
      <c r="Q5" s="4">
        <v>0</v>
      </c>
      <c r="R5" s="7">
        <v>44954</v>
      </c>
      <c r="S5" s="6">
        <v>44964</v>
      </c>
      <c r="T5" s="4" t="s">
        <v>34</v>
      </c>
      <c r="U5" s="4">
        <v>55</v>
      </c>
      <c r="V5" s="4">
        <v>0</v>
      </c>
      <c r="W5" s="4">
        <v>0</v>
      </c>
      <c r="X5" s="4" t="s">
        <v>54</v>
      </c>
      <c r="Y5" s="4" t="s">
        <v>55</v>
      </c>
    </row>
    <row r="6" s="4" customFormat="1" spans="1:25">
      <c r="A6" s="4" t="s">
        <v>56</v>
      </c>
      <c r="B6" s="4" t="s">
        <v>26</v>
      </c>
      <c r="C6" s="4" t="s">
        <v>27</v>
      </c>
      <c r="D6" s="4" t="s">
        <v>57</v>
      </c>
      <c r="E6" s="4" t="s">
        <v>58</v>
      </c>
      <c r="F6" s="6">
        <v>44959</v>
      </c>
      <c r="G6" s="6">
        <v>44961</v>
      </c>
      <c r="H6" s="4">
        <v>1</v>
      </c>
      <c r="I6" s="4">
        <v>2</v>
      </c>
      <c r="J6" s="4">
        <v>2</v>
      </c>
      <c r="K6" s="4" t="s">
        <v>30</v>
      </c>
      <c r="L6" s="4">
        <v>510</v>
      </c>
      <c r="M6" s="4">
        <v>510</v>
      </c>
      <c r="N6" s="4" t="s">
        <v>59</v>
      </c>
      <c r="O6" s="4" t="s">
        <v>32</v>
      </c>
      <c r="P6" s="4" t="s">
        <v>33</v>
      </c>
      <c r="Q6" s="4">
        <v>0</v>
      </c>
      <c r="R6" s="7">
        <v>44955</v>
      </c>
      <c r="S6" s="6">
        <v>44964</v>
      </c>
      <c r="T6" s="4" t="s">
        <v>34</v>
      </c>
      <c r="U6" s="4">
        <v>510</v>
      </c>
      <c r="V6" s="4">
        <v>0</v>
      </c>
      <c r="W6" s="4">
        <v>0</v>
      </c>
      <c r="X6" s="4" t="s">
        <v>60</v>
      </c>
      <c r="Y6" s="4" t="s">
        <v>55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44958</v>
      </c>
      <c r="G7" s="6">
        <v>44961</v>
      </c>
      <c r="H7" s="4">
        <v>1</v>
      </c>
      <c r="I7" s="4">
        <v>3</v>
      </c>
      <c r="J7" s="4">
        <v>3</v>
      </c>
      <c r="K7" s="4" t="s">
        <v>30</v>
      </c>
      <c r="L7" s="4">
        <v>291</v>
      </c>
      <c r="M7" s="4">
        <v>291</v>
      </c>
      <c r="N7" s="4" t="s">
        <v>64</v>
      </c>
      <c r="O7" s="4" t="s">
        <v>32</v>
      </c>
      <c r="P7" s="4" t="s">
        <v>33</v>
      </c>
      <c r="Q7" s="4">
        <v>0</v>
      </c>
      <c r="R7" s="7">
        <v>44956</v>
      </c>
      <c r="S7" s="6">
        <v>44964</v>
      </c>
      <c r="T7" s="4" t="s">
        <v>34</v>
      </c>
      <c r="U7" s="4">
        <v>291</v>
      </c>
      <c r="V7" s="4">
        <v>0</v>
      </c>
      <c r="W7" s="4">
        <v>0</v>
      </c>
      <c r="X7" s="4" t="s">
        <v>65</v>
      </c>
      <c r="Y7" s="4" t="s">
        <v>55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44960</v>
      </c>
      <c r="G8" s="6">
        <v>44961</v>
      </c>
      <c r="H8" s="4">
        <v>1</v>
      </c>
      <c r="I8" s="4">
        <v>1</v>
      </c>
      <c r="J8" s="4">
        <v>1</v>
      </c>
      <c r="K8" s="4" t="s">
        <v>30</v>
      </c>
      <c r="L8" s="4">
        <v>95</v>
      </c>
      <c r="M8" s="4">
        <v>95</v>
      </c>
      <c r="N8" s="4" t="s">
        <v>69</v>
      </c>
      <c r="O8" s="4" t="s">
        <v>32</v>
      </c>
      <c r="P8" s="4" t="s">
        <v>33</v>
      </c>
      <c r="Q8" s="4">
        <v>0</v>
      </c>
      <c r="R8" s="7">
        <v>44957</v>
      </c>
      <c r="S8" s="6">
        <v>44964</v>
      </c>
      <c r="T8" s="4" t="s">
        <v>34</v>
      </c>
      <c r="U8" s="4">
        <v>95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44960</v>
      </c>
      <c r="G9" s="6">
        <v>44961</v>
      </c>
      <c r="H9" s="4">
        <v>1</v>
      </c>
      <c r="I9" s="4">
        <v>1</v>
      </c>
      <c r="J9" s="4">
        <v>1</v>
      </c>
      <c r="K9" s="4" t="s">
        <v>30</v>
      </c>
      <c r="L9" s="4">
        <v>51</v>
      </c>
      <c r="M9" s="4">
        <v>51</v>
      </c>
      <c r="N9" s="4" t="s">
        <v>75</v>
      </c>
      <c r="O9" s="4" t="s">
        <v>32</v>
      </c>
      <c r="P9" s="4" t="s">
        <v>33</v>
      </c>
      <c r="Q9" s="4">
        <v>0</v>
      </c>
      <c r="R9" s="7">
        <v>44959</v>
      </c>
      <c r="S9" s="6">
        <v>44964</v>
      </c>
      <c r="T9" s="4" t="s">
        <v>34</v>
      </c>
      <c r="U9" s="4">
        <v>51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39</v>
      </c>
      <c r="F10" s="6">
        <v>44960</v>
      </c>
      <c r="G10" s="6">
        <v>44961</v>
      </c>
      <c r="H10" s="4">
        <v>1</v>
      </c>
      <c r="I10" s="4">
        <v>1</v>
      </c>
      <c r="J10" s="4">
        <v>1</v>
      </c>
      <c r="K10" s="4" t="s">
        <v>30</v>
      </c>
      <c r="L10" s="4">
        <v>60</v>
      </c>
      <c r="M10" s="4">
        <v>60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44959</v>
      </c>
      <c r="S10" s="6">
        <v>44964</v>
      </c>
      <c r="T10" s="4" t="s">
        <v>34</v>
      </c>
      <c r="U10" s="4">
        <v>60</v>
      </c>
      <c r="V10" s="4">
        <v>0</v>
      </c>
      <c r="W10" s="4">
        <v>0</v>
      </c>
      <c r="X10" s="4" t="s">
        <v>81</v>
      </c>
      <c r="Y10" s="4" t="s">
        <v>55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44960</v>
      </c>
      <c r="G11" s="6">
        <v>44961</v>
      </c>
      <c r="H11" s="4">
        <v>1</v>
      </c>
      <c r="I11" s="4">
        <v>1</v>
      </c>
      <c r="J11" s="4">
        <v>1</v>
      </c>
      <c r="K11" s="4" t="s">
        <v>30</v>
      </c>
      <c r="L11" s="4">
        <v>52</v>
      </c>
      <c r="M11" s="4">
        <v>52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44959</v>
      </c>
      <c r="S11" s="6">
        <v>44964</v>
      </c>
      <c r="T11" s="4" t="s">
        <v>34</v>
      </c>
      <c r="U11" s="4">
        <v>52</v>
      </c>
      <c r="V11" s="4">
        <v>0</v>
      </c>
      <c r="W11" s="4">
        <v>0</v>
      </c>
      <c r="X11" s="4" t="s">
        <v>86</v>
      </c>
      <c r="Y11" s="4" t="s">
        <v>55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44960</v>
      </c>
      <c r="G12" s="6">
        <v>44961</v>
      </c>
      <c r="H12" s="4">
        <v>1</v>
      </c>
      <c r="I12" s="4">
        <v>1</v>
      </c>
      <c r="J12" s="4">
        <v>1</v>
      </c>
      <c r="K12" s="4" t="s">
        <v>30</v>
      </c>
      <c r="L12" s="4">
        <v>107</v>
      </c>
      <c r="M12" s="4">
        <v>107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44960</v>
      </c>
      <c r="S12" s="6">
        <v>44964</v>
      </c>
      <c r="T12" s="4" t="s">
        <v>34</v>
      </c>
      <c r="U12" s="4">
        <v>107</v>
      </c>
      <c r="V12" s="4">
        <v>0</v>
      </c>
      <c r="W12" s="4">
        <v>0</v>
      </c>
      <c r="X12" s="4" t="s">
        <v>91</v>
      </c>
      <c r="Y12" s="4" t="s">
        <v>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6" sqref="A16:D19"/>
    </sheetView>
  </sheetViews>
  <sheetFormatPr defaultColWidth="9" defaultRowHeight="13.5"/>
  <cols>
    <col min="1" max="1" width="12.625" style="4"/>
    <col min="2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999222161530109</v>
      </c>
      <c r="B2" s="6">
        <v>44958</v>
      </c>
      <c r="C2" s="6">
        <v>44961</v>
      </c>
      <c r="D2" s="4">
        <v>262</v>
      </c>
      <c r="E2" s="4" t="str">
        <f>VLOOKUP(A2,HOP!A:L,12,0)</f>
        <v>262.00</v>
      </c>
      <c r="F2" s="4" t="str">
        <f>VLOOKUP(A2,HOP!A:C,3,0)</f>
        <v>2941677</v>
      </c>
      <c r="G2" s="4">
        <f>D2-E2</f>
        <v>0</v>
      </c>
      <c r="H2" s="4" t="str">
        <f>$H$1&amp;F2</f>
        <v>，2941677</v>
      </c>
      <c r="I2" s="4" t="str">
        <f>VLOOKUP(A2,HOP!A:U,21,0)</f>
        <v>直采</v>
      </c>
    </row>
    <row r="3" s="4" customFormat="1" spans="1:9">
      <c r="A3" s="5">
        <v>999222270730012</v>
      </c>
      <c r="B3" s="6">
        <v>44960</v>
      </c>
      <c r="C3" s="6">
        <v>44961</v>
      </c>
      <c r="D3" s="4">
        <v>104</v>
      </c>
      <c r="E3" s="4" t="str">
        <f>VLOOKUP(A3,HOP!A:L,12,0)</f>
        <v>104.00</v>
      </c>
      <c r="F3" s="4" t="str">
        <f>VLOOKUP(A3,HOP!A:C,3,0)</f>
        <v>2962583</v>
      </c>
      <c r="G3" s="4">
        <f t="shared" ref="G3:G12" si="0">D3-E3</f>
        <v>0</v>
      </c>
      <c r="H3" s="4" t="str">
        <f t="shared" ref="H3:H12" si="1">$H$1&amp;F3</f>
        <v>，2962583</v>
      </c>
      <c r="I3" s="4" t="str">
        <f>VLOOKUP(A3,HOP!A:U,21,0)</f>
        <v>直连</v>
      </c>
    </row>
    <row r="4" s="4" customFormat="1" spans="1:9">
      <c r="A4" s="5">
        <v>22374579394</v>
      </c>
      <c r="B4" s="6">
        <v>44960</v>
      </c>
      <c r="C4" s="6">
        <v>44961</v>
      </c>
      <c r="D4" s="4">
        <v>73</v>
      </c>
      <c r="E4" s="4">
        <v>73</v>
      </c>
      <c r="F4" s="4">
        <v>2981606</v>
      </c>
      <c r="G4" s="4">
        <f t="shared" si="0"/>
        <v>0</v>
      </c>
      <c r="H4" s="4" t="str">
        <f t="shared" si="1"/>
        <v>，2981606</v>
      </c>
      <c r="I4" s="4" t="e">
        <f>VLOOKUP(A4,HOP!A:U,21,0)</f>
        <v>#N/A</v>
      </c>
    </row>
    <row r="5" s="4" customFormat="1" spans="1:9">
      <c r="A5" s="5">
        <v>999222401810259</v>
      </c>
      <c r="B5" s="6">
        <v>44960</v>
      </c>
      <c r="C5" s="6">
        <v>44961</v>
      </c>
      <c r="D5" s="4">
        <v>55</v>
      </c>
      <c r="E5" s="4" t="str">
        <f>VLOOKUP(A5,HOP!A:L,12,0)</f>
        <v>55.00</v>
      </c>
      <c r="F5" s="4" t="str">
        <f>VLOOKUP(A5,HOP!A:C,3,0)</f>
        <v>2985879</v>
      </c>
      <c r="G5" s="4">
        <f t="shared" si="0"/>
        <v>0</v>
      </c>
      <c r="H5" s="4" t="str">
        <f t="shared" si="1"/>
        <v>，2985879</v>
      </c>
      <c r="I5" s="4" t="str">
        <f>VLOOKUP(A5,HOP!A:U,21,0)</f>
        <v>直采</v>
      </c>
    </row>
    <row r="6" s="4" customFormat="1" spans="1:9">
      <c r="A6" s="5">
        <v>999222413956248</v>
      </c>
      <c r="B6" s="6">
        <v>44959</v>
      </c>
      <c r="C6" s="6">
        <v>44961</v>
      </c>
      <c r="D6" s="4">
        <v>510</v>
      </c>
      <c r="E6" s="4" t="str">
        <f>VLOOKUP(A6,HOP!A:L,12,0)</f>
        <v>510.00</v>
      </c>
      <c r="F6" s="4" t="str">
        <f>VLOOKUP(A6,HOP!A:C,3,0)</f>
        <v>2987734</v>
      </c>
      <c r="G6" s="4">
        <f t="shared" si="0"/>
        <v>0</v>
      </c>
      <c r="H6" s="4" t="str">
        <f t="shared" si="1"/>
        <v>，2987734</v>
      </c>
      <c r="I6" s="4" t="str">
        <f>VLOOKUP(A6,HOP!A:U,21,0)</f>
        <v>直采</v>
      </c>
    </row>
    <row r="7" s="4" customFormat="1" spans="1:9">
      <c r="A7" s="5">
        <v>22437302129</v>
      </c>
      <c r="B7" s="6">
        <v>44958</v>
      </c>
      <c r="C7" s="6">
        <v>44961</v>
      </c>
      <c r="D7" s="4">
        <v>291</v>
      </c>
      <c r="E7" s="4" t="str">
        <f>VLOOKUP(A7,HOP!A:L,12,0)</f>
        <v>291.00</v>
      </c>
      <c r="F7" s="4" t="str">
        <f>VLOOKUP(A7,HOP!A:C,3,0)</f>
        <v>2991321</v>
      </c>
      <c r="G7" s="4">
        <f t="shared" si="0"/>
        <v>0</v>
      </c>
      <c r="H7" s="4" t="str">
        <f t="shared" si="1"/>
        <v>，2991321</v>
      </c>
      <c r="I7" s="4" t="str">
        <f>VLOOKUP(A7,HOP!A:U,21,0)</f>
        <v>直采</v>
      </c>
    </row>
    <row r="8" s="4" customFormat="1" spans="1:9">
      <c r="A8" s="5">
        <v>999222444697081</v>
      </c>
      <c r="B8" s="6">
        <v>44960</v>
      </c>
      <c r="C8" s="6">
        <v>44961</v>
      </c>
      <c r="D8" s="4">
        <v>95</v>
      </c>
      <c r="E8" s="4" t="str">
        <f>VLOOKUP(A8,HOP!A:L,12,0)</f>
        <v>95.00</v>
      </c>
      <c r="F8" s="4" t="str">
        <f>VLOOKUP(A8,HOP!A:C,3,0)</f>
        <v>2992278</v>
      </c>
      <c r="G8" s="4">
        <f t="shared" si="0"/>
        <v>0</v>
      </c>
      <c r="H8" s="4" t="str">
        <f t="shared" si="1"/>
        <v>，2992278</v>
      </c>
      <c r="I8" s="4" t="str">
        <f>VLOOKUP(A8,HOP!A:U,21,0)</f>
        <v>直连</v>
      </c>
    </row>
    <row r="9" s="4" customFormat="1" spans="1:9">
      <c r="A9" s="5">
        <v>999222482824361</v>
      </c>
      <c r="B9" s="6">
        <v>44960</v>
      </c>
      <c r="C9" s="6">
        <v>44961</v>
      </c>
      <c r="D9" s="4">
        <v>51</v>
      </c>
      <c r="E9" s="4" t="str">
        <f>VLOOKUP(A9,HOP!A:L,12,0)</f>
        <v>51.00</v>
      </c>
      <c r="F9" s="4" t="str">
        <f>VLOOKUP(A9,HOP!A:C,3,0)</f>
        <v>2997991</v>
      </c>
      <c r="G9" s="4">
        <f t="shared" si="0"/>
        <v>0</v>
      </c>
      <c r="H9" s="4" t="str">
        <f t="shared" si="1"/>
        <v>，2997991</v>
      </c>
      <c r="I9" s="4" t="str">
        <f>VLOOKUP(A9,HOP!A:U,21,0)</f>
        <v>直采</v>
      </c>
    </row>
    <row r="10" s="4" customFormat="1" spans="1:9">
      <c r="A10" s="5">
        <v>999222491687565</v>
      </c>
      <c r="B10" s="6">
        <v>44960</v>
      </c>
      <c r="C10" s="6">
        <v>44961</v>
      </c>
      <c r="D10" s="4">
        <v>60</v>
      </c>
      <c r="E10" s="4" t="str">
        <f>VLOOKUP(A10,HOP!A:L,12,0)</f>
        <v>60.00</v>
      </c>
      <c r="F10" s="4" t="str">
        <f>VLOOKUP(A10,HOP!A:C,3,0)</f>
        <v>2998844</v>
      </c>
      <c r="G10" s="4">
        <f t="shared" si="0"/>
        <v>0</v>
      </c>
      <c r="H10" s="4" t="str">
        <f t="shared" si="1"/>
        <v>，2998844</v>
      </c>
      <c r="I10" s="4" t="str">
        <f>VLOOKUP(A10,HOP!A:U,21,0)</f>
        <v>直采</v>
      </c>
    </row>
    <row r="11" s="4" customFormat="1" spans="1:9">
      <c r="A11" s="5">
        <v>999222493616033</v>
      </c>
      <c r="B11" s="6">
        <v>44960</v>
      </c>
      <c r="C11" s="6">
        <v>44961</v>
      </c>
      <c r="D11" s="4">
        <v>52</v>
      </c>
      <c r="E11" s="4" t="str">
        <f>VLOOKUP(A11,HOP!A:L,12,0)</f>
        <v>52.00</v>
      </c>
      <c r="F11" s="4" t="str">
        <f>VLOOKUP(A11,HOP!A:C,3,0)</f>
        <v>2999208</v>
      </c>
      <c r="G11" s="4">
        <f t="shared" si="0"/>
        <v>0</v>
      </c>
      <c r="H11" s="4" t="str">
        <f t="shared" si="1"/>
        <v>，2999208</v>
      </c>
      <c r="I11" s="4" t="str">
        <f>VLOOKUP(A11,HOP!A:U,21,0)</f>
        <v>直连</v>
      </c>
    </row>
    <row r="12" s="4" customFormat="1" spans="1:9">
      <c r="A12" s="5">
        <v>999222510321317</v>
      </c>
      <c r="B12" s="6">
        <v>44960</v>
      </c>
      <c r="C12" s="6">
        <v>44961</v>
      </c>
      <c r="D12" s="4">
        <v>107</v>
      </c>
      <c r="E12" s="4" t="str">
        <f>VLOOKUP(A12,HOP!A:L,12,0)</f>
        <v>107.00</v>
      </c>
      <c r="F12" s="4" t="str">
        <f>VLOOKUP(A12,HOP!A:C,3,0)</f>
        <v>3001857</v>
      </c>
      <c r="G12" s="4">
        <f t="shared" si="0"/>
        <v>0</v>
      </c>
      <c r="H12" s="4" t="str">
        <f t="shared" si="1"/>
        <v>，3001857</v>
      </c>
      <c r="I12" s="4" t="str">
        <f>VLOOKUP(A12,HOP!A:U,21,0)</f>
        <v>直连</v>
      </c>
    </row>
    <row r="14" spans="4:4">
      <c r="D14" s="4">
        <f>SUM(D2:D13)</f>
        <v>1660</v>
      </c>
    </row>
    <row r="16" spans="1:4">
      <c r="A16" s="4" t="s">
        <v>94</v>
      </c>
      <c r="C16" s="4">
        <v>1302</v>
      </c>
      <c r="D16" s="4">
        <v>10216.51</v>
      </c>
    </row>
    <row r="17" spans="1:4">
      <c r="A17" s="4" t="s">
        <v>95</v>
      </c>
      <c r="C17" s="4">
        <v>358</v>
      </c>
      <c r="D17" s="4">
        <v>2809.14</v>
      </c>
    </row>
    <row r="18" spans="1:4">
      <c r="A18" s="4" t="s">
        <v>96</v>
      </c>
      <c r="C18" s="4">
        <f>SUM(C16:C17)</f>
        <v>1660</v>
      </c>
      <c r="D18" s="4">
        <f>SUM(D16:D17)</f>
        <v>13025.65</v>
      </c>
    </row>
    <row r="19" spans="1:1">
      <c r="A19" s="4" t="s">
        <v>97</v>
      </c>
    </row>
  </sheetData>
  <autoFilter ref="A1:XFD12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3">
        <v>999222491687565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  <c r="H2" s="1" t="s">
        <v>123</v>
      </c>
      <c r="I2" s="1" t="s">
        <v>124</v>
      </c>
      <c r="J2" s="1" t="s">
        <v>30</v>
      </c>
      <c r="K2" s="1" t="s">
        <v>125</v>
      </c>
      <c r="L2" s="1" t="s">
        <v>125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  <c r="V2" s="1" t="s">
        <v>134</v>
      </c>
    </row>
    <row r="3" s="1" customFormat="1" spans="1:22">
      <c r="A3" s="3">
        <v>999222485341258</v>
      </c>
      <c r="B3" s="1" t="s">
        <v>117</v>
      </c>
      <c r="C3" s="1" t="s">
        <v>135</v>
      </c>
      <c r="D3" s="1" t="s">
        <v>136</v>
      </c>
      <c r="E3" s="1" t="s">
        <v>137</v>
      </c>
      <c r="F3" s="1" t="s">
        <v>121</v>
      </c>
      <c r="G3" s="1" t="s">
        <v>122</v>
      </c>
      <c r="H3" s="1" t="s">
        <v>123</v>
      </c>
      <c r="I3" s="1" t="s">
        <v>138</v>
      </c>
      <c r="J3" s="1" t="s">
        <v>30</v>
      </c>
      <c r="K3" s="1" t="s">
        <v>139</v>
      </c>
      <c r="L3" s="1" t="s">
        <v>139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140</v>
      </c>
      <c r="S3" s="1" t="s">
        <v>131</v>
      </c>
      <c r="T3" s="1" t="s">
        <v>132</v>
      </c>
      <c r="U3" s="1" t="s">
        <v>133</v>
      </c>
      <c r="V3" s="1" t="s">
        <v>141</v>
      </c>
    </row>
    <row r="4" s="1" customFormat="1" spans="1:22">
      <c r="A4" s="3">
        <v>999222482824361</v>
      </c>
      <c r="B4" s="1" t="s">
        <v>117</v>
      </c>
      <c r="C4" s="1" t="s">
        <v>142</v>
      </c>
      <c r="D4" s="1" t="s">
        <v>143</v>
      </c>
      <c r="E4" s="1" t="s">
        <v>144</v>
      </c>
      <c r="F4" s="1" t="s">
        <v>121</v>
      </c>
      <c r="G4" s="1" t="s">
        <v>122</v>
      </c>
      <c r="H4" s="1" t="s">
        <v>123</v>
      </c>
      <c r="I4" s="1" t="s">
        <v>145</v>
      </c>
      <c r="J4" s="1" t="s">
        <v>30</v>
      </c>
      <c r="K4" s="1" t="s">
        <v>146</v>
      </c>
      <c r="L4" s="1" t="s">
        <v>146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147</v>
      </c>
      <c r="S4" s="1" t="s">
        <v>131</v>
      </c>
      <c r="T4" s="1" t="s">
        <v>132</v>
      </c>
      <c r="U4" s="1" t="s">
        <v>133</v>
      </c>
      <c r="V4" s="1" t="s">
        <v>134</v>
      </c>
    </row>
    <row r="5" s="1" customFormat="1" spans="1:22">
      <c r="A5" s="3">
        <v>22437302129</v>
      </c>
      <c r="B5" s="1" t="s">
        <v>148</v>
      </c>
      <c r="C5" s="1" t="s">
        <v>149</v>
      </c>
      <c r="D5" s="1" t="s">
        <v>150</v>
      </c>
      <c r="E5" s="1" t="s">
        <v>151</v>
      </c>
      <c r="F5" s="1" t="s">
        <v>152</v>
      </c>
      <c r="G5" s="1" t="s">
        <v>122</v>
      </c>
      <c r="H5" s="1" t="s">
        <v>123</v>
      </c>
      <c r="I5" s="1" t="s">
        <v>153</v>
      </c>
      <c r="J5" s="1" t="s">
        <v>30</v>
      </c>
      <c r="K5" s="1" t="s">
        <v>154</v>
      </c>
      <c r="L5" s="1" t="s">
        <v>154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129</v>
      </c>
      <c r="R5" s="1" t="s">
        <v>155</v>
      </c>
      <c r="S5" s="1" t="s">
        <v>131</v>
      </c>
      <c r="T5" s="1" t="s">
        <v>132</v>
      </c>
      <c r="U5" s="1" t="s">
        <v>133</v>
      </c>
      <c r="V5" s="1" t="s">
        <v>141</v>
      </c>
    </row>
    <row r="6" s="1" customFormat="1" spans="1:22">
      <c r="A6" s="3">
        <v>999222493616033</v>
      </c>
      <c r="B6" s="1" t="s">
        <v>117</v>
      </c>
      <c r="C6" s="1" t="s">
        <v>156</v>
      </c>
      <c r="D6" s="1" t="s">
        <v>157</v>
      </c>
      <c r="E6" s="1" t="s">
        <v>158</v>
      </c>
      <c r="F6" s="1" t="s">
        <v>121</v>
      </c>
      <c r="G6" s="1" t="s">
        <v>122</v>
      </c>
      <c r="H6" s="1" t="s">
        <v>123</v>
      </c>
      <c r="I6" s="1" t="s">
        <v>159</v>
      </c>
      <c r="J6" s="1" t="s">
        <v>30</v>
      </c>
      <c r="K6" s="1" t="s">
        <v>160</v>
      </c>
      <c r="L6" s="1" t="s">
        <v>160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129</v>
      </c>
      <c r="R6" s="1" t="s">
        <v>161</v>
      </c>
      <c r="S6" s="1" t="s">
        <v>131</v>
      </c>
      <c r="T6" s="1" t="s">
        <v>132</v>
      </c>
      <c r="U6" s="1" t="s">
        <v>162</v>
      </c>
      <c r="V6" s="1" t="s">
        <v>141</v>
      </c>
    </row>
    <row r="7" s="1" customFormat="1" spans="1:22">
      <c r="A7" s="3">
        <v>999222510321317</v>
      </c>
      <c r="B7" s="1" t="s">
        <v>121</v>
      </c>
      <c r="C7" s="1" t="s">
        <v>163</v>
      </c>
      <c r="D7" s="1" t="s">
        <v>164</v>
      </c>
      <c r="E7" s="1" t="s">
        <v>165</v>
      </c>
      <c r="F7" s="1" t="s">
        <v>121</v>
      </c>
      <c r="G7" s="1" t="s">
        <v>122</v>
      </c>
      <c r="H7" s="1" t="s">
        <v>123</v>
      </c>
      <c r="I7" s="1" t="s">
        <v>166</v>
      </c>
      <c r="J7" s="1" t="s">
        <v>30</v>
      </c>
      <c r="K7" s="1" t="s">
        <v>167</v>
      </c>
      <c r="L7" s="1" t="s">
        <v>167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129</v>
      </c>
      <c r="R7" s="1" t="s">
        <v>168</v>
      </c>
      <c r="S7" s="1" t="s">
        <v>131</v>
      </c>
      <c r="T7" s="1" t="s">
        <v>132</v>
      </c>
      <c r="U7" s="1" t="s">
        <v>162</v>
      </c>
      <c r="V7" s="1" t="s">
        <v>141</v>
      </c>
    </row>
    <row r="8" s="1" customFormat="1" spans="1:22">
      <c r="A8" s="3">
        <v>999222413956248</v>
      </c>
      <c r="B8" s="1" t="s">
        <v>169</v>
      </c>
      <c r="C8" s="1" t="s">
        <v>170</v>
      </c>
      <c r="D8" s="1" t="s">
        <v>171</v>
      </c>
      <c r="E8" s="1" t="s">
        <v>172</v>
      </c>
      <c r="F8" s="1" t="s">
        <v>117</v>
      </c>
      <c r="G8" s="1" t="s">
        <v>122</v>
      </c>
      <c r="H8" s="1" t="s">
        <v>123</v>
      </c>
      <c r="I8" s="1" t="s">
        <v>173</v>
      </c>
      <c r="J8" s="1" t="s">
        <v>30</v>
      </c>
      <c r="K8" s="1" t="s">
        <v>174</v>
      </c>
      <c r="L8" s="1" t="s">
        <v>174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129</v>
      </c>
      <c r="R8" s="1" t="s">
        <v>175</v>
      </c>
      <c r="S8" s="1" t="s">
        <v>131</v>
      </c>
      <c r="T8" s="1" t="s">
        <v>132</v>
      </c>
      <c r="U8" s="1" t="s">
        <v>133</v>
      </c>
      <c r="V8" s="1" t="s">
        <v>141</v>
      </c>
    </row>
    <row r="9" s="1" customFormat="1" spans="1:22">
      <c r="A9" s="3">
        <v>999222161530109</v>
      </c>
      <c r="B9" s="1" t="s">
        <v>176</v>
      </c>
      <c r="C9" s="1" t="s">
        <v>177</v>
      </c>
      <c r="D9" s="1" t="s">
        <v>178</v>
      </c>
      <c r="E9" s="1" t="s">
        <v>179</v>
      </c>
      <c r="F9" s="1" t="s">
        <v>152</v>
      </c>
      <c r="G9" s="1" t="s">
        <v>122</v>
      </c>
      <c r="H9" s="1" t="s">
        <v>123</v>
      </c>
      <c r="I9" s="1" t="s">
        <v>180</v>
      </c>
      <c r="J9" s="1" t="s">
        <v>30</v>
      </c>
      <c r="K9" s="1" t="s">
        <v>181</v>
      </c>
      <c r="L9" s="1" t="s">
        <v>181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182</v>
      </c>
      <c r="S9" s="1" t="s">
        <v>131</v>
      </c>
      <c r="T9" s="1" t="s">
        <v>132</v>
      </c>
      <c r="U9" s="1" t="s">
        <v>133</v>
      </c>
      <c r="V9" s="1" t="s">
        <v>183</v>
      </c>
    </row>
    <row r="10" s="1" customFormat="1" spans="1:22">
      <c r="A10" s="3">
        <v>999222444697081</v>
      </c>
      <c r="B10" s="1" t="s">
        <v>184</v>
      </c>
      <c r="C10" s="1" t="s">
        <v>185</v>
      </c>
      <c r="D10" s="1" t="s">
        <v>186</v>
      </c>
      <c r="E10" s="1" t="s">
        <v>187</v>
      </c>
      <c r="F10" s="1" t="s">
        <v>121</v>
      </c>
      <c r="G10" s="1" t="s">
        <v>122</v>
      </c>
      <c r="H10" s="1" t="s">
        <v>123</v>
      </c>
      <c r="I10" s="1" t="s">
        <v>188</v>
      </c>
      <c r="J10" s="1" t="s">
        <v>30</v>
      </c>
      <c r="K10" s="1" t="s">
        <v>189</v>
      </c>
      <c r="L10" s="1" t="s">
        <v>189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129</v>
      </c>
      <c r="R10" s="1" t="s">
        <v>190</v>
      </c>
      <c r="S10" s="1" t="s">
        <v>131</v>
      </c>
      <c r="T10" s="1" t="s">
        <v>132</v>
      </c>
      <c r="U10" s="1" t="s">
        <v>162</v>
      </c>
      <c r="V10" s="1" t="s">
        <v>141</v>
      </c>
    </row>
    <row r="11" s="1" customFormat="1" spans="1:22">
      <c r="A11" s="3">
        <v>999222401810259</v>
      </c>
      <c r="B11" s="1" t="s">
        <v>191</v>
      </c>
      <c r="C11" s="1" t="s">
        <v>192</v>
      </c>
      <c r="D11" s="1" t="s">
        <v>193</v>
      </c>
      <c r="E11" s="1" t="s">
        <v>194</v>
      </c>
      <c r="F11" s="1" t="s">
        <v>121</v>
      </c>
      <c r="G11" s="1" t="s">
        <v>122</v>
      </c>
      <c r="H11" s="1" t="s">
        <v>123</v>
      </c>
      <c r="I11" s="1" t="s">
        <v>195</v>
      </c>
      <c r="J11" s="1" t="s">
        <v>30</v>
      </c>
      <c r="K11" s="1" t="s">
        <v>196</v>
      </c>
      <c r="L11" s="1" t="s">
        <v>196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129</v>
      </c>
      <c r="R11" s="1" t="s">
        <v>197</v>
      </c>
      <c r="S11" s="1" t="s">
        <v>131</v>
      </c>
      <c r="T11" s="1" t="s">
        <v>132</v>
      </c>
      <c r="U11" s="1" t="s">
        <v>133</v>
      </c>
      <c r="V11" s="1" t="s">
        <v>134</v>
      </c>
    </row>
    <row r="12" s="1" customFormat="1" spans="1:22">
      <c r="A12" s="3">
        <v>999222270730012</v>
      </c>
      <c r="B12" s="1" t="s">
        <v>198</v>
      </c>
      <c r="C12" s="1" t="s">
        <v>199</v>
      </c>
      <c r="D12" s="1" t="s">
        <v>200</v>
      </c>
      <c r="E12" s="1" t="s">
        <v>201</v>
      </c>
      <c r="F12" s="1" t="s">
        <v>121</v>
      </c>
      <c r="G12" s="1" t="s">
        <v>122</v>
      </c>
      <c r="H12" s="1" t="s">
        <v>123</v>
      </c>
      <c r="I12" s="1" t="s">
        <v>202</v>
      </c>
      <c r="J12" s="1" t="s">
        <v>30</v>
      </c>
      <c r="K12" s="1" t="s">
        <v>203</v>
      </c>
      <c r="L12" s="1" t="s">
        <v>203</v>
      </c>
      <c r="M12" s="1" t="s">
        <v>126</v>
      </c>
      <c r="N12" s="1" t="s">
        <v>126</v>
      </c>
      <c r="O12" s="1" t="s">
        <v>127</v>
      </c>
      <c r="P12" s="1" t="s">
        <v>128</v>
      </c>
      <c r="Q12" s="1" t="s">
        <v>129</v>
      </c>
      <c r="R12" s="1" t="s">
        <v>204</v>
      </c>
      <c r="S12" s="1" t="s">
        <v>131</v>
      </c>
      <c r="T12" s="1" t="s">
        <v>132</v>
      </c>
      <c r="U12" s="1" t="s">
        <v>162</v>
      </c>
      <c r="V12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2023-02-07T02:00:27Z</dcterms:created>
  <dcterms:modified xsi:type="dcterms:W3CDTF">2023-02-07T02:30:10Z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322B6BD7BEA84C4EA0D168FF3A9733BE</vt:lpwstr>
  </property>
  <property fmtid="{D5CDD505-2E9C-101B-9397-08002B2CF9AE}" pid="3" name="KSOProductBuildVer">
    <vt:lpwstr>2052-11.1.0.13703</vt:lpwstr>
  </property>
</Properties>
</file>