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<sst xmlns="http://schemas.openxmlformats.org/spreadsheetml/2006/main" count="292" uniqueCount="141">
  <si>
    <t>去哪儿网酒店预付对账单</t>
  </si>
  <si>
    <t>供应商名称：</t>
  </si>
  <si>
    <t>汇趣住</t>
  </si>
  <si>
    <t>结算周期：</t>
  </si>
  <si>
    <t>2023-02-07至2023-02-08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</si>
  <si>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</si>
  <si>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</si>
  <si>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</si>
  <si>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</si>
  <si>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</si>
  <si>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</si>
  <si>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</si>
  <si>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</si>
  <si>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</si>
  <si>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</si>
  <si>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</si>
  <si>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</si>
  <si>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</si>
  <si>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</si>
  <si>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</si>
  <si>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¥2,942.00</t>
  </si>
  <si>
    <t>¥406.00</t>
  </si>
  <si>
    <t>¥2,536.00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</si>
  <si>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</si>
  <si>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</si>
  <si>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</si>
  <si>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</si>
  <si>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</si>
  <si>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</si>
  <si>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</si>
  <si>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</si>
  <si>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</si>
  <si>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</si>
  <si>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</si>
  <si>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</si>
  <si>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</si>
  <si>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</si>
  <si>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</si>
  <si>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</si>
  <si>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</si>
  <si>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</si>
  <si>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</si>
  <si>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</si>
  <si>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</si>
  <si>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</si>
  <si>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</si>
  <si>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</si>
  <si>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</si>
  <si>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</si>
  <si>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</si>
  <si>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</si>
  <si>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</si>
  <si>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</si>
  <si>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</si>
  <si>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</si>
  <si>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</si>
  <si>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</si>
  <si>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</si>
  <si>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</si>
  <si>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</si>
  <si>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</si>
  <si>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</si>
  <si>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</si>
  <si>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</si>
  <si>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</si>
  <si>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</si>
  <si>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</si>
  <si>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</si>
  <si>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</si>
  <si>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</si>
  <si>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103266702411</t>
  </si>
  <si>
    <t>酒店预付</t>
  </si>
  <si>
    <t>否</t>
  </si>
  <si>
    <t>普通</t>
  </si>
  <si>
    <t>311495878</t>
  </si>
  <si>
    <t>广州辉盛阁国际公寓(万菱汇店)</t>
  </si>
  <si>
    <t>1639468</t>
  </si>
  <si>
    <t>Liu/Yangyang</t>
  </si>
  <si>
    <t>2023-02-07</t>
  </si>
  <si>
    <t>2023-02-08</t>
  </si>
  <si>
    <t>¥1,208.00</t>
  </si>
  <si>
    <t>¥158.00</t>
  </si>
  <si>
    <t>¥1,050.00</t>
  </si>
  <si>
    <t>尊贵开放式客房</t>
  </si>
  <si>
    <t>WEBSITE</t>
  </si>
  <si>
    <t>103265188855</t>
  </si>
  <si>
    <t>351537509</t>
  </si>
  <si>
    <t>三亚阳光大酒店</t>
  </si>
  <si>
    <t>朱孝海</t>
  </si>
  <si>
    <t>2023-02-06</t>
  </si>
  <si>
    <t>¥1,734.00</t>
  </si>
  <si>
    <t>¥248.00</t>
  </si>
  <si>
    <t>¥1,486.00</t>
  </si>
  <si>
    <t>豪华园景套房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</si>
  <si>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</si>
  <si>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</si>
  <si>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</si>
  <si>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</si>
  <si>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</si>
  <si>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</si>
  <si>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</si>
  <si>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</si>
  <si>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</si>
  <si>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</si>
  <si>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</si>
  <si>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A230209163733481</t>
  </si>
  <si>
    <r>
      <t>总计：</t>
    </r>
    <r>
      <rPr>
        <sz val="10"/>
        <rFont val="Arial"/>
        <charset val="134"/>
      </rPr>
      <t>2536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</si>
  <si>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</si>
  <si>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</si>
  <si>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</si>
  <si>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</si>
  <si>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</si>
  <si>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</si>
  <si>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</si>
  <si>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</si>
  <si>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</si>
  <si>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</si>
  <si>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</si>
  <si>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</si>
  <si>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</si>
  <si>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</si>
  <si>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</si>
  <si>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</si>
  <si>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</si>
  <si>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</si>
  <si>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3007855</t>
  </si>
  <si>
    <t>--</t>
  </si>
  <si>
    <t>1486.00</t>
  </si>
  <si>
    <t>RMB</t>
  </si>
  <si>
    <t>0</t>
  </si>
  <si>
    <t>0.00</t>
  </si>
  <si>
    <t>汇趣住国内直连</t>
  </si>
  <si>
    <t>01.011247</t>
  </si>
  <si>
    <t>2023-02-06 11:54:35</t>
  </si>
  <si>
    <t>直连</t>
  </si>
  <si>
    <t>中国</t>
  </si>
  <si>
    <t>3010132</t>
  </si>
  <si>
    <t>广州辉盛阁国际公寓</t>
  </si>
  <si>
    <t>Liu Yangyang</t>
  </si>
  <si>
    <t>1050.00</t>
  </si>
  <si>
    <t>2023-02-07 01:25:30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</si>
</sst>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spans="1:9">
      <c r="A2" s="6" t="s">
        <v>70</v>
      </c>
      <c r="B2" s="7" t="s">
        <v>78</v>
      </c>
      <c r="C2" s="7" t="s">
        <v>79</v>
      </c>
      <c r="D2" s="3">
        <v>1050</v>
      </c>
      <c r="E2" t="str">
        <f>VLOOKUP(A2,HOP!A:L,12,0)</f>
        <v>1050.00</v>
      </c>
      <c r="F2" t="str">
        <f>VLOOKUP(A2,HOP!A:C,3,0)</f>
        <v>3010132</v>
      </c>
      <c r="G2">
        <f>D2-E2</f>
        <v>0</v>
      </c>
      <c r="H2" t="str">
        <f>$H$1&amp;F2</f>
        <v>，3010132</v>
      </c>
      <c r="I2" t="str">
        <f>VLOOKUP(A2,HOP!A:U,21,0)</f>
        <v>直连</v>
      </c>
    </row>
    <row r="3" spans="1:9">
      <c r="A3" s="6" t="s">
        <v>85</v>
      </c>
      <c r="B3" s="7" t="s">
        <v>89</v>
      </c>
      <c r="C3" s="7" t="s">
        <v>79</v>
      </c>
      <c r="D3" s="3">
        <v>1486</v>
      </c>
      <c r="E3" t="str">
        <f>VLOOKUP(A3,HOP!A:L,12,0)</f>
        <v>1486.00</v>
      </c>
      <c r="F3" t="str">
        <f>VLOOKUP(A3,HOP!A:C,3,0)</f>
        <v>3007855</v>
      </c>
      <c r="G3">
        <f>D3-E3</f>
        <v>0</v>
      </c>
      <c r="H3" t="str">
        <f>$H$1&amp;F3</f>
        <v>，3007855</v>
      </c>
      <c r="I3" t="str">
        <f>VLOOKUP(A3,HOP!A:U,21,0)</f>
        <v>直连</v>
      </c>
    </row>
    <row r="5" spans="4:4">
      <c r="D5" s="3">
        <f>SUM(D2:D4)</f>
        <v>2536</v>
      </c>
    </row>
    <row r="6" ht="14.25" spans="4:4">
      <c r="D6" s="8" t="s">
        <v>22</v>
      </c>
    </row>
    <row r="9" spans="1:1">
      <c r="A9" t="s">
        <v>105</v>
      </c>
    </row>
    <row r="10" spans="1:1">
      <c r="A10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J39" sqref="J39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85</v>
      </c>
      <c r="B2" s="1" t="s">
        <v>89</v>
      </c>
      <c r="C2" s="1" t="s">
        <v>125</v>
      </c>
      <c r="D2" s="1" t="s">
        <v>87</v>
      </c>
      <c r="E2" s="1" t="s">
        <v>88</v>
      </c>
      <c r="F2" s="1" t="s">
        <v>89</v>
      </c>
      <c r="G2" s="1" t="s">
        <v>79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70</v>
      </c>
      <c r="B3" s="1" t="s">
        <v>78</v>
      </c>
      <c r="C3" s="1" t="s">
        <v>136</v>
      </c>
      <c r="D3" s="1" t="s">
        <v>137</v>
      </c>
      <c r="E3" s="1" t="s">
        <v>138</v>
      </c>
      <c r="F3" s="1" t="s">
        <v>78</v>
      </c>
      <c r="G3" s="1" t="s">
        <v>79</v>
      </c>
      <c r="H3" s="1" t="s">
        <v>126</v>
      </c>
      <c r="I3" s="1" t="s">
        <v>139</v>
      </c>
      <c r="J3" s="1" t="s">
        <v>128</v>
      </c>
      <c r="K3" s="1" t="s">
        <v>139</v>
      </c>
      <c r="L3" s="1" t="s">
        <v>139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140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2023-02-09T08:37:14Z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822D0C01F9E54F6DB10C12F8CC557598</vt:lpwstr>
  </property>
</Properties>
</file>