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<sst xmlns="http://schemas.openxmlformats.org/spreadsheetml/2006/main" count="155" uniqueCount="107">
  <si>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</si>
  <si>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</si>
  <si>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</si>
  <si>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</si>
  <si>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</si>
  <si>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</si>
  <si>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</si>
  <si>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</si>
  <si>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</si>
  <si>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</si>
  <si>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</si>
  <si>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</si>
  <si>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</si>
  <si>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</si>
  <si>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</si>
  <si>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</si>
  <si>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</si>
  <si>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</si>
  <si>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</si>
  <si>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</si>
  <si>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</si>
  <si>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</si>
  <si>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</si>
  <si>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</si>
  <si>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</si>
  <si>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999221975389837	</t>
  </si>
  <si>
    <t>Ctrip</t>
  </si>
  <si>
    <t>正常</t>
  </si>
  <si>
    <t>[雪邦]吉隆坡国际机场萨玛萨玛酒店(Sama-Sama Hotel Kuala Lumpur International Airport)(37221885)</t>
  </si>
  <si>
    <t>豪华房（特大床）&lt;2人入住&gt;&lt;不退款&gt;</t>
  </si>
  <si>
    <t>USD</t>
  </si>
  <si>
    <t>CHIN/CHOOI FONG</t>
  </si>
  <si>
    <t>CA5326230209USD</t>
  </si>
  <si>
    <t>未提现</t>
  </si>
  <si>
    <t>携程开票</t>
  </si>
  <si>
    <t xml:space="preserve">2891694	</t>
  </si>
  <si>
    <t xml:space="preserve">	</t>
  </si>
  <si>
    <t xml:space="preserve">999222496767404	</t>
  </si>
  <si>
    <t>[乔治市]槟城亚美尼亚街传统酒店(Armenian Street Heritage Hotel Penang)(37230017)</t>
  </si>
  <si>
    <t>高级特大床房&lt;2人入住&gt;&lt;不退款&gt;</t>
  </si>
  <si>
    <t>Tang/Kathy,Tang/Kathy</t>
  </si>
  <si>
    <t xml:space="preserve">2999932	</t>
  </si>
  <si>
    <t xml:space="preserve">1142120730	</t>
  </si>
  <si>
    <t xml:space="preserve">999222532003488	</t>
  </si>
  <si>
    <t>[阿方索]双湖酒店(Twin Lakes Hotel)(39610350)</t>
  </si>
  <si>
    <t>高级房（大床或双床）&lt;2人入住&gt;&lt;不退款&gt;&lt;早餐&gt;</t>
  </si>
  <si>
    <t>valerie crawley/aileen,valerie crawley/aileen</t>
  </si>
  <si>
    <t xml:space="preserve">3005066	</t>
  </si>
  <si>
    <t xml:space="preserve">TLH38958	</t>
  </si>
  <si>
    <t>，</t>
  </si>
  <si>
    <t>A230209105851481</t>
  </si>
  <si>
    <t>A230209110049481</t>
  </si>
  <si>
    <t>USD / HKD 当前参考汇率: 7.84895</t>
  </si>
  <si>
    <t>总计：485 USD/
3806.74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</si>
  <si>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</si>
  <si>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</si>
  <si>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</si>
  <si>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</si>
  <si>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</si>
  <si>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</si>
  <si>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</si>
  <si>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</si>
  <si>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</si>
  <si>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</si>
  <si>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</si>
  <si>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</si>
  <si>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</si>
  <si>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</si>
  <si>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</si>
  <si>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</si>
  <si>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</si>
  <si>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</si>
  <si>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</si>
  <si>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2023-02-05</t>
  </si>
  <si>
    <t>3005066</t>
  </si>
  <si>
    <t>双湖酒店</t>
  </si>
  <si>
    <t>valerie crawley aileen,valerie crawley aileen</t>
  </si>
  <si>
    <t>2023-02-06</t>
  </si>
  <si>
    <t>退房日周结</t>
  </si>
  <si>
    <t>1001.66</t>
  </si>
  <si>
    <t>147.00</t>
  </si>
  <si>
    <t>0</t>
  </si>
  <si>
    <t>0.00</t>
  </si>
  <si>
    <t>携程盛景国际直连</t>
  </si>
  <si>
    <t>01.010677</t>
  </si>
  <si>
    <t>2023-02-05 10:21:52</t>
  </si>
  <si>
    <t>否</t>
  </si>
  <si>
    <t>汇智国际旅游发展有限公司</t>
  </si>
  <si>
    <t>直采</t>
  </si>
  <si>
    <t>菲律宾</t>
  </si>
  <si>
    <t>2023-02-03</t>
  </si>
  <si>
    <t>2999932</t>
  </si>
  <si>
    <t>槟城亚美尼亚街传统酒店</t>
  </si>
  <si>
    <t>Tang Kathy,Tang Kathy</t>
  </si>
  <si>
    <t>2023-02-04</t>
  </si>
  <si>
    <t>634.67</t>
  </si>
  <si>
    <t>94.00</t>
  </si>
  <si>
    <t>2023-02-03 10:36:20</t>
  </si>
  <si>
    <t>直连</t>
  </si>
  <si>
    <t>马来西亚</t>
  </si>
  <si>
    <t>2022-12-21</t>
  </si>
  <si>
    <t>2891694</t>
  </si>
  <si>
    <t>吉隆坡国际机场萨玛萨玛酒店</t>
  </si>
  <si>
    <t>CHIN CHOOI FONG</t>
  </si>
  <si>
    <t>1702.73</t>
  </si>
  <si>
    <t>244.00</t>
  </si>
  <si>
    <t>2022-12-21 19:14:07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</si>
</sst>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15</xdr:col>
      <xdr:colOff>523875</xdr:colOff>
      <xdr:row>47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1144250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44962</v>
      </c>
      <c r="G2" s="6">
        <v>44963</v>
      </c>
      <c r="H2" s="4">
        <v>2</v>
      </c>
      <c r="I2" s="4">
        <v>1</v>
      </c>
      <c r="J2" s="4">
        <v>2</v>
      </c>
      <c r="K2" s="4" t="s">
        <v>30</v>
      </c>
      <c r="L2" s="4">
        <v>244</v>
      </c>
      <c r="M2" s="4">
        <v>244</v>
      </c>
      <c r="N2" s="4" t="s">
        <v>31</v>
      </c>
      <c r="O2" s="4" t="s">
        <v>32</v>
      </c>
      <c r="P2" s="4" t="s">
        <v>33</v>
      </c>
      <c r="Q2" s="4">
        <v>0</v>
      </c>
      <c r="R2" s="7">
        <v>44916</v>
      </c>
      <c r="S2" s="6">
        <v>44966</v>
      </c>
      <c r="T2" s="4" t="s">
        <v>34</v>
      </c>
      <c r="U2" s="4">
        <v>244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44961</v>
      </c>
      <c r="G3" s="6">
        <v>44963</v>
      </c>
      <c r="H3" s="4">
        <v>1</v>
      </c>
      <c r="I3" s="4">
        <v>2</v>
      </c>
      <c r="J3" s="4">
        <v>2</v>
      </c>
      <c r="K3" s="4" t="s">
        <v>30</v>
      </c>
      <c r="L3" s="4">
        <v>94</v>
      </c>
      <c r="M3" s="4">
        <v>94</v>
      </c>
      <c r="N3" s="4" t="s">
        <v>40</v>
      </c>
      <c r="O3" s="4" t="s">
        <v>32</v>
      </c>
      <c r="P3" s="4" t="s">
        <v>33</v>
      </c>
      <c r="Q3" s="4">
        <v>0</v>
      </c>
      <c r="R3" s="7">
        <v>44960</v>
      </c>
      <c r="S3" s="6">
        <v>44966</v>
      </c>
      <c r="T3" s="4" t="s">
        <v>34</v>
      </c>
      <c r="U3" s="4">
        <v>94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44962</v>
      </c>
      <c r="G4" s="6">
        <v>44963</v>
      </c>
      <c r="H4" s="4">
        <v>1</v>
      </c>
      <c r="I4" s="4">
        <v>1</v>
      </c>
      <c r="J4" s="4">
        <v>1</v>
      </c>
      <c r="K4" s="4" t="s">
        <v>30</v>
      </c>
      <c r="L4" s="4">
        <v>147</v>
      </c>
      <c r="M4" s="4">
        <v>147</v>
      </c>
      <c r="N4" s="4" t="s">
        <v>46</v>
      </c>
      <c r="O4" s="4" t="s">
        <v>32</v>
      </c>
      <c r="P4" s="4" t="s">
        <v>33</v>
      </c>
      <c r="Q4" s="4">
        <v>0</v>
      </c>
      <c r="R4" s="7">
        <v>44962</v>
      </c>
      <c r="S4" s="6">
        <v>44966</v>
      </c>
      <c r="T4" s="4" t="s">
        <v>34</v>
      </c>
      <c r="U4" s="4">
        <v>147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0" sqref="A10:D13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999221975389837</v>
      </c>
      <c r="B2" s="6">
        <v>44962</v>
      </c>
      <c r="C2" s="6">
        <v>44963</v>
      </c>
      <c r="D2" s="4">
        <v>244</v>
      </c>
      <c r="E2" s="4" t="str">
        <f>VLOOKUP(A2,HOP!A:L,12,0)</f>
        <v>244.00</v>
      </c>
      <c r="F2" s="4" t="str">
        <f>VLOOKUP(A2,HOP!A:C,3,0)</f>
        <v>2891694</v>
      </c>
      <c r="G2" s="4">
        <f>D2-E2</f>
        <v>0</v>
      </c>
      <c r="H2" s="4" t="str">
        <f>$H$1&amp;F2</f>
        <v>，2891694</v>
      </c>
      <c r="I2" s="4" t="str">
        <f>VLOOKUP(A2,HOP!A:U,21,0)</f>
        <v>直连</v>
      </c>
    </row>
    <row r="3" s="4" customFormat="1" spans="1:9">
      <c r="A3" s="5">
        <v>999222496767404</v>
      </c>
      <c r="B3" s="6">
        <v>44961</v>
      </c>
      <c r="C3" s="6">
        <v>44963</v>
      </c>
      <c r="D3" s="4">
        <v>94</v>
      </c>
      <c r="E3" s="4" t="str">
        <f>VLOOKUP(A3,HOP!A:L,12,0)</f>
        <v>94.00</v>
      </c>
      <c r="F3" s="4" t="str">
        <f>VLOOKUP(A3,HOP!A:C,3,0)</f>
        <v>2999932</v>
      </c>
      <c r="G3" s="4">
        <f>D3-E3</f>
        <v>0</v>
      </c>
      <c r="H3" s="4" t="str">
        <f>$H$1&amp;F3</f>
        <v>，2999932</v>
      </c>
      <c r="I3" s="4" t="str">
        <f>VLOOKUP(A3,HOP!A:U,21,0)</f>
        <v>直连</v>
      </c>
    </row>
    <row r="4" s="4" customFormat="1" spans="1:9">
      <c r="A4" s="5">
        <v>999222532003488</v>
      </c>
      <c r="B4" s="6">
        <v>44962</v>
      </c>
      <c r="C4" s="6">
        <v>44963</v>
      </c>
      <c r="D4" s="4">
        <v>147</v>
      </c>
      <c r="E4" s="4" t="str">
        <f>VLOOKUP(A4,HOP!A:L,12,0)</f>
        <v>147.00</v>
      </c>
      <c r="F4" s="4" t="str">
        <f>VLOOKUP(A4,HOP!A:C,3,0)</f>
        <v>3005066</v>
      </c>
      <c r="G4" s="4">
        <f>D4-E4</f>
        <v>0</v>
      </c>
      <c r="H4" s="4" t="str">
        <f>$H$1&amp;F4</f>
        <v>，3005066</v>
      </c>
      <c r="I4" s="4" t="str">
        <f>VLOOKUP(A4,HOP!A:U,21,0)</f>
        <v>直采</v>
      </c>
    </row>
    <row r="6" spans="4:4">
      <c r="D6" s="4">
        <f>SUM(D2:D5)</f>
        <v>485</v>
      </c>
    </row>
    <row r="10" spans="1:4">
      <c r="A10" s="4" t="s">
        <v>50</v>
      </c>
      <c r="C10" s="4">
        <v>147</v>
      </c>
      <c r="D10" s="4">
        <v>1153.8</v>
      </c>
    </row>
    <row r="11" spans="1:4">
      <c r="A11" s="4" t="s">
        <v>51</v>
      </c>
      <c r="C11" s="4">
        <v>338</v>
      </c>
      <c r="D11" s="4">
        <v>2652.94</v>
      </c>
    </row>
    <row r="12" spans="1:4">
      <c r="A12" s="4" t="s">
        <v>52</v>
      </c>
      <c r="C12" s="4">
        <f>SUM(C10:C11)</f>
        <v>485</v>
      </c>
      <c r="D12" s="4">
        <f>SUM(D10:D11)</f>
        <v>3806.74</v>
      </c>
    </row>
    <row r="13" spans="1:1">
      <c r="A13" s="4" t="s">
        <v>53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999222532003488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73</v>
      </c>
      <c r="G2" s="1" t="s">
        <v>77</v>
      </c>
      <c r="H2" s="1" t="s">
        <v>78</v>
      </c>
      <c r="I2" s="1" t="s">
        <v>79</v>
      </c>
      <c r="J2" s="1" t="s">
        <v>30</v>
      </c>
      <c r="K2" s="1" t="s">
        <v>80</v>
      </c>
      <c r="L2" s="1" t="s">
        <v>80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  <row r="3" s="1" customFormat="1" spans="1:22">
      <c r="A3" s="3">
        <v>999222496767404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77</v>
      </c>
      <c r="H3" s="1" t="s">
        <v>78</v>
      </c>
      <c r="I3" s="1" t="s">
        <v>95</v>
      </c>
      <c r="J3" s="1" t="s">
        <v>30</v>
      </c>
      <c r="K3" s="1" t="s">
        <v>96</v>
      </c>
      <c r="L3" s="1" t="s">
        <v>96</v>
      </c>
      <c r="M3" s="1" t="s">
        <v>81</v>
      </c>
      <c r="N3" s="1" t="s">
        <v>81</v>
      </c>
      <c r="O3" s="1" t="s">
        <v>82</v>
      </c>
      <c r="P3" s="1" t="s">
        <v>83</v>
      </c>
      <c r="Q3" s="1" t="s">
        <v>84</v>
      </c>
      <c r="R3" s="1" t="s">
        <v>97</v>
      </c>
      <c r="S3" s="1" t="s">
        <v>86</v>
      </c>
      <c r="T3" s="1" t="s">
        <v>87</v>
      </c>
      <c r="U3" s="1" t="s">
        <v>98</v>
      </c>
      <c r="V3" s="1" t="s">
        <v>99</v>
      </c>
    </row>
    <row r="4" s="1" customFormat="1" spans="1:22">
      <c r="A4" s="3">
        <v>999221975389837</v>
      </c>
      <c r="B4" s="1" t="s">
        <v>100</v>
      </c>
      <c r="C4" s="1" t="s">
        <v>101</v>
      </c>
      <c r="D4" s="1" t="s">
        <v>102</v>
      </c>
      <c r="E4" s="1" t="s">
        <v>103</v>
      </c>
      <c r="F4" s="1" t="s">
        <v>73</v>
      </c>
      <c r="G4" s="1" t="s">
        <v>77</v>
      </c>
      <c r="H4" s="1" t="s">
        <v>78</v>
      </c>
      <c r="I4" s="1" t="s">
        <v>104</v>
      </c>
      <c r="J4" s="1" t="s">
        <v>30</v>
      </c>
      <c r="K4" s="1" t="s">
        <v>105</v>
      </c>
      <c r="L4" s="1" t="s">
        <v>105</v>
      </c>
      <c r="M4" s="1" t="s">
        <v>81</v>
      </c>
      <c r="N4" s="1" t="s">
        <v>81</v>
      </c>
      <c r="O4" s="1" t="s">
        <v>82</v>
      </c>
      <c r="P4" s="1" t="s">
        <v>83</v>
      </c>
      <c r="Q4" s="1" t="s">
        <v>84</v>
      </c>
      <c r="R4" s="1" t="s">
        <v>106</v>
      </c>
      <c r="S4" s="1" t="s">
        <v>86</v>
      </c>
      <c r="T4" s="1" t="s">
        <v>87</v>
      </c>
      <c r="U4" s="1" t="s">
        <v>98</v>
      </c>
      <c r="V4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2023-02-09T02:32:54Z</dcterms:created>
  <dcterms:modified xsi:type="dcterms:W3CDTF">2023-02-09T03:02:16Z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51107F06D3624B0185177D8E54727DA3</vt:lpwstr>
  </property>
  <property fmtid="{D5CDD505-2E9C-101B-9397-08002B2CF9AE}" pid="3" name="KSOProductBuildVer">
    <vt:lpwstr>2052-11.1.0.13703</vt:lpwstr>
  </property>
</Properties>
</file>