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<sst xmlns="http://schemas.openxmlformats.org/spreadsheetml/2006/main" count="454" uniqueCount="155">
  <si>
    <t>去哪儿网酒店预付对账单</t>
  </si>
  <si>
    <t>供应商名称：</t>
  </si>
  <si>
    <t>汇趣住</t>
  </si>
  <si>
    <t>结算周期：</t>
  </si>
  <si>
    <t>2023-02-08至2023-02-09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</si>
  <si>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</si>
  <si>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</si>
  <si>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</si>
  <si>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</si>
  <si>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</si>
  <si>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</si>
  <si>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</si>
  <si>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</si>
  <si>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</si>
  <si>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</si>
  <si>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</si>
  <si>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</si>
  <si>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</si>
  <si>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</si>
  <si>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</si>
  <si>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¥1,786.00</t>
  </si>
  <si>
    <t>¥263.00</t>
  </si>
  <si>
    <t>¥1,523.00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</si>
  <si>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</si>
  <si>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</si>
  <si>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</si>
  <si>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</si>
  <si>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</si>
  <si>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</si>
  <si>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</si>
  <si>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</si>
  <si>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</si>
  <si>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</si>
  <si>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</si>
  <si>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</si>
  <si>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</si>
  <si>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</si>
  <si>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</si>
  <si>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</si>
  <si>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</si>
  <si>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</si>
  <si>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</si>
  <si>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</si>
  <si>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</si>
  <si>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</si>
  <si>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</si>
  <si>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</si>
  <si>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</si>
  <si>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</si>
  <si>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</si>
  <si>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</si>
  <si>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</si>
  <si>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</si>
  <si>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</si>
  <si>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</si>
  <si>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</si>
  <si>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</si>
  <si>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</si>
  <si>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</si>
  <si>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</si>
  <si>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</si>
  <si>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</si>
  <si>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</si>
  <si>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</si>
  <si>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</si>
  <si>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</si>
  <si>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</si>
  <si>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</si>
  <si>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</si>
  <si>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</si>
  <si>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103267382543</t>
  </si>
  <si>
    <t>酒店预付</t>
  </si>
  <si>
    <t>否</t>
  </si>
  <si>
    <t>普通</t>
  </si>
  <si>
    <t>381682660</t>
  </si>
  <si>
    <t>轻住·华庭优选酒店(上海航头沪南公路店)</t>
  </si>
  <si>
    <t>1639468</t>
  </si>
  <si>
    <t>张建忠</t>
  </si>
  <si>
    <t>2023-02-08</t>
  </si>
  <si>
    <t>2023-02-09</t>
  </si>
  <si>
    <t>¥129.00</t>
  </si>
  <si>
    <t>¥13.00</t>
  </si>
  <si>
    <t>¥116.00</t>
  </si>
  <si>
    <t>轻住商务标准间</t>
  </si>
  <si>
    <t>WEBSITE</t>
  </si>
  <si>
    <t>103267002923</t>
  </si>
  <si>
    <t>347181995</t>
  </si>
  <si>
    <t>上海品尊名致精品酒店公寓</t>
  </si>
  <si>
    <t>王明珠</t>
  </si>
  <si>
    <t>¥461.00</t>
  </si>
  <si>
    <t>¥74.00</t>
  </si>
  <si>
    <t>¥387.00</t>
  </si>
  <si>
    <t>豪华复式房</t>
  </si>
  <si>
    <t>103267232688</t>
  </si>
  <si>
    <t>江维祥|徐思民</t>
  </si>
  <si>
    <t>¥274.00</t>
  </si>
  <si>
    <t>¥28.00</t>
  </si>
  <si>
    <t>¥246.00</t>
  </si>
  <si>
    <t>103267582069</t>
  </si>
  <si>
    <t>吴明峰</t>
  </si>
  <si>
    <t>103267784503</t>
  </si>
  <si>
    <t>宋望胤俊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</si>
  <si>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</si>
  <si>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</si>
  <si>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</si>
  <si>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</si>
  <si>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</si>
  <si>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</si>
  <si>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</si>
  <si>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</si>
  <si>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</si>
  <si>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</si>
  <si>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</si>
  <si>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A230210142300481</t>
  </si>
  <si>
    <r>
      <t>总计：</t>
    </r>
    <r>
      <rPr>
        <sz val="10"/>
        <rFont val="Arial"/>
        <charset val="134"/>
      </rPr>
      <t>1523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</si>
  <si>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</si>
  <si>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</si>
  <si>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</si>
  <si>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</si>
  <si>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</si>
  <si>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</si>
  <si>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</si>
  <si>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</si>
  <si>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</si>
  <si>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</si>
  <si>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</si>
  <si>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</si>
  <si>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</si>
  <si>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</si>
  <si>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</si>
  <si>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</si>
  <si>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</si>
  <si>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</si>
  <si>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3015339</t>
  </si>
  <si>
    <t>--</t>
  </si>
  <si>
    <t>387.00</t>
  </si>
  <si>
    <t>RMB</t>
  </si>
  <si>
    <t>0</t>
  </si>
  <si>
    <t>0.00</t>
  </si>
  <si>
    <t>汇趣住国内直连</t>
  </si>
  <si>
    <t>01.011247</t>
  </si>
  <si>
    <t>2023-02-08 22:28:26</t>
  </si>
  <si>
    <t>直连</t>
  </si>
  <si>
    <t>中国</t>
  </si>
  <si>
    <t>3014594</t>
  </si>
  <si>
    <t>江维祥,徐思民</t>
  </si>
  <si>
    <t>246.00</t>
  </si>
  <si>
    <t>2023-02-08 18:15:05</t>
  </si>
  <si>
    <t>3014451</t>
  </si>
  <si>
    <t>2023-02-08 17:18:11</t>
  </si>
  <si>
    <t>3013772</t>
  </si>
  <si>
    <t>116.00</t>
  </si>
  <si>
    <t>2023-02-08 12:14:54</t>
  </si>
  <si>
    <t>3013606</t>
  </si>
  <si>
    <t>2023-02-08 10:57:13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</si>
</sst>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74</v>
      </c>
      <c r="H4" s="7" t="s">
        <v>75</v>
      </c>
      <c r="I4" s="7" t="s">
        <v>76</v>
      </c>
      <c r="J4" s="7" t="s">
        <v>2</v>
      </c>
      <c r="K4" s="7" t="s">
        <v>94</v>
      </c>
      <c r="L4" s="7">
        <v>2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95</v>
      </c>
      <c r="S4" s="12" t="s">
        <v>19</v>
      </c>
      <c r="T4" s="7"/>
      <c r="U4" s="11" t="s">
        <v>19</v>
      </c>
      <c r="V4" s="11" t="s">
        <v>95</v>
      </c>
      <c r="W4" s="12" t="s">
        <v>96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97</v>
      </c>
      <c r="AD4" t="s">
        <v>6</v>
      </c>
      <c r="AE4" t="s">
        <v>83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98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86</v>
      </c>
      <c r="H5" s="7" t="s">
        <v>87</v>
      </c>
      <c r="I5" s="7" t="s">
        <v>76</v>
      </c>
      <c r="J5" s="7" t="s">
        <v>2</v>
      </c>
      <c r="K5" s="7" t="s">
        <v>99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89</v>
      </c>
      <c r="S5" s="12" t="s">
        <v>19</v>
      </c>
      <c r="T5" s="7"/>
      <c r="U5" s="11" t="s">
        <v>19</v>
      </c>
      <c r="V5" s="11" t="s">
        <v>89</v>
      </c>
      <c r="W5" s="12" t="s">
        <v>90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91</v>
      </c>
      <c r="AD5" t="s">
        <v>6</v>
      </c>
      <c r="AE5" t="s">
        <v>92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86</v>
      </c>
      <c r="H6" s="7" t="s">
        <v>87</v>
      </c>
      <c r="I6" s="7" t="s">
        <v>76</v>
      </c>
      <c r="J6" s="7" t="s">
        <v>2</v>
      </c>
      <c r="K6" s="7" t="s">
        <v>101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89</v>
      </c>
      <c r="S6" s="12" t="s">
        <v>19</v>
      </c>
      <c r="T6" s="7"/>
      <c r="U6" s="11" t="s">
        <v>19</v>
      </c>
      <c r="V6" s="11" t="s">
        <v>89</v>
      </c>
      <c r="W6" s="12" t="s">
        <v>90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91</v>
      </c>
      <c r="AD6" t="s">
        <v>6</v>
      </c>
      <c r="AE6" t="s">
        <v>92</v>
      </c>
      <c r="AF6" t="s">
        <v>84</v>
      </c>
      <c r="AG6" t="s">
        <v>72</v>
      </c>
      <c r="AH6" t="s">
        <v>19</v>
      </c>
    </row>
    <row r="7" customHeight="1" spans="1:32">
      <c r="A7" s="10" t="s">
        <v>102</v>
      </c>
      <c r="B7" s="10"/>
      <c r="C7" s="10" t="s">
        <v>103</v>
      </c>
      <c r="D7" s="10"/>
      <c r="E7" s="10"/>
      <c r="F7" s="10"/>
      <c r="G7" s="10" t="s">
        <v>103</v>
      </c>
      <c r="H7" s="10" t="s">
        <v>103</v>
      </c>
      <c r="I7" s="10" t="s">
        <v>103</v>
      </c>
      <c r="J7" s="10" t="s">
        <v>103</v>
      </c>
      <c r="K7" s="10" t="s">
        <v>103</v>
      </c>
      <c r="L7" s="10" t="s">
        <v>103</v>
      </c>
      <c r="M7" s="10" t="s">
        <v>103</v>
      </c>
      <c r="N7" s="10" t="s">
        <v>103</v>
      </c>
      <c r="O7" s="10" t="s">
        <v>103</v>
      </c>
      <c r="P7" s="10" t="s">
        <v>103</v>
      </c>
      <c r="Q7" s="10"/>
      <c r="R7" s="13" t="s">
        <v>20</v>
      </c>
      <c r="S7" s="13" t="s">
        <v>19</v>
      </c>
      <c r="T7" s="10" t="s">
        <v>103</v>
      </c>
      <c r="U7" s="13"/>
      <c r="V7" s="13" t="s">
        <v>20</v>
      </c>
      <c r="W7" s="13" t="s">
        <v>21</v>
      </c>
      <c r="X7" s="13"/>
      <c r="Y7" s="13"/>
      <c r="Z7" s="13"/>
      <c r="AA7" s="10"/>
      <c r="AB7" s="13"/>
      <c r="AC7" s="10"/>
      <c r="AD7" s="10" t="s">
        <v>103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116</v>
      </c>
      <c r="E2" t="str">
        <f>VLOOKUP(A2,HOP!A:L,12,0)</f>
        <v>116.00</v>
      </c>
      <c r="F2" t="str">
        <f>VLOOKUP(A2,HOP!A:C,3,0)</f>
        <v>3013772</v>
      </c>
      <c r="G2">
        <f>D2-E2</f>
        <v>0</v>
      </c>
      <c r="H2" t="str">
        <f>$H$1&amp;F2</f>
        <v>，3013772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387</v>
      </c>
      <c r="E3" t="str">
        <f>VLOOKUP(A3,HOP!A:L,12,0)</f>
        <v>387.00</v>
      </c>
      <c r="F3" t="str">
        <f>VLOOKUP(A3,HOP!A:C,3,0)</f>
        <v>3014451</v>
      </c>
      <c r="G3">
        <f>D3-E3</f>
        <v>0</v>
      </c>
      <c r="H3" t="str">
        <f>$H$1&amp;F3</f>
        <v>，3014451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246</v>
      </c>
      <c r="E4" t="str">
        <f>VLOOKUP(A4,HOP!A:L,12,0)</f>
        <v>246.00</v>
      </c>
      <c r="F4" t="str">
        <f>VLOOKUP(A4,HOP!A:C,3,0)</f>
        <v>3014594</v>
      </c>
      <c r="G4">
        <f>D4-E4</f>
        <v>0</v>
      </c>
      <c r="H4" t="str">
        <f>$H$1&amp;F4</f>
        <v>，3014594</v>
      </c>
      <c r="I4" t="str">
        <f>VLOOKUP(A4,HOP!A:U,21,0)</f>
        <v>直连</v>
      </c>
    </row>
    <row r="5" ht="14.25" customHeight="1" spans="1:9">
      <c r="A5" s="6" t="s">
        <v>98</v>
      </c>
      <c r="B5" s="7" t="s">
        <v>78</v>
      </c>
      <c r="C5" s="7" t="s">
        <v>79</v>
      </c>
      <c r="D5" s="3">
        <v>387</v>
      </c>
      <c r="E5" t="str">
        <f>VLOOKUP(A5,HOP!A:L,12,0)</f>
        <v>387.00</v>
      </c>
      <c r="F5" t="str">
        <f>VLOOKUP(A5,HOP!A:C,3,0)</f>
        <v>3013606</v>
      </c>
      <c r="G5">
        <f>D5-E5</f>
        <v>0</v>
      </c>
      <c r="H5" t="str">
        <f>$H$1&amp;F5</f>
        <v>，3013606</v>
      </c>
      <c r="I5" t="str">
        <f>VLOOKUP(A5,HOP!A:U,21,0)</f>
        <v>直连</v>
      </c>
    </row>
    <row r="6" ht="14.25" customHeight="1" spans="1:9">
      <c r="A6" s="6" t="s">
        <v>100</v>
      </c>
      <c r="B6" s="7" t="s">
        <v>78</v>
      </c>
      <c r="C6" s="7" t="s">
        <v>79</v>
      </c>
      <c r="D6" s="3">
        <v>387</v>
      </c>
      <c r="E6" t="str">
        <f>VLOOKUP(A6,HOP!A:L,12,0)</f>
        <v>387.00</v>
      </c>
      <c r="F6" t="str">
        <f>VLOOKUP(A6,HOP!A:C,3,0)</f>
        <v>3015339</v>
      </c>
      <c r="G6">
        <f>D6-E6</f>
        <v>0</v>
      </c>
      <c r="H6" t="str">
        <f>$H$1&amp;F6</f>
        <v>，3015339</v>
      </c>
      <c r="I6" t="str">
        <f>VLOOKUP(A6,HOP!A:U,21,0)</f>
        <v>直连</v>
      </c>
    </row>
    <row r="8" spans="4:4">
      <c r="D8" s="3">
        <f>SUM(D2:D7)</f>
        <v>1523</v>
      </c>
    </row>
    <row r="11" ht="14.25" spans="4:4">
      <c r="D11" s="8" t="s">
        <v>22</v>
      </c>
    </row>
    <row r="13" spans="1:1">
      <c r="A13" t="s">
        <v>113</v>
      </c>
    </row>
    <row r="14" spans="1:1">
      <c r="A14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1" t="s">
        <v>100</v>
      </c>
      <c r="B2" s="1" t="s">
        <v>78</v>
      </c>
      <c r="C2" s="1" t="s">
        <v>133</v>
      </c>
      <c r="D2" s="1" t="s">
        <v>87</v>
      </c>
      <c r="E2" s="1" t="s">
        <v>101</v>
      </c>
      <c r="F2" s="1" t="s">
        <v>78</v>
      </c>
      <c r="G2" s="1" t="s">
        <v>79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72</v>
      </c>
      <c r="T2" s="1" t="s">
        <v>34</v>
      </c>
      <c r="U2" s="1" t="s">
        <v>142</v>
      </c>
      <c r="V2" s="1" t="s">
        <v>143</v>
      </c>
    </row>
    <row r="3" s="1" customFormat="1" spans="1:22">
      <c r="A3" s="1" t="s">
        <v>93</v>
      </c>
      <c r="B3" s="1" t="s">
        <v>78</v>
      </c>
      <c r="C3" s="1" t="s">
        <v>144</v>
      </c>
      <c r="D3" s="1" t="s">
        <v>75</v>
      </c>
      <c r="E3" s="1" t="s">
        <v>145</v>
      </c>
      <c r="F3" s="1" t="s">
        <v>78</v>
      </c>
      <c r="G3" s="1" t="s">
        <v>79</v>
      </c>
      <c r="H3" s="1" t="s">
        <v>134</v>
      </c>
      <c r="I3" s="1" t="s">
        <v>146</v>
      </c>
      <c r="J3" s="1" t="s">
        <v>136</v>
      </c>
      <c r="K3" s="1" t="s">
        <v>146</v>
      </c>
      <c r="L3" s="1" t="s">
        <v>146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147</v>
      </c>
      <c r="S3" s="1" t="s">
        <v>72</v>
      </c>
      <c r="T3" s="1" t="s">
        <v>34</v>
      </c>
      <c r="U3" s="1" t="s">
        <v>142</v>
      </c>
      <c r="V3" s="1" t="s">
        <v>143</v>
      </c>
    </row>
    <row r="4" s="1" customFormat="1" spans="1:22">
      <c r="A4" s="1" t="s">
        <v>85</v>
      </c>
      <c r="B4" s="1" t="s">
        <v>78</v>
      </c>
      <c r="C4" s="1" t="s">
        <v>148</v>
      </c>
      <c r="D4" s="1" t="s">
        <v>87</v>
      </c>
      <c r="E4" s="1" t="s">
        <v>88</v>
      </c>
      <c r="F4" s="1" t="s">
        <v>78</v>
      </c>
      <c r="G4" s="1" t="s">
        <v>79</v>
      </c>
      <c r="H4" s="1" t="s">
        <v>134</v>
      </c>
      <c r="I4" s="1" t="s">
        <v>135</v>
      </c>
      <c r="J4" s="1" t="s">
        <v>136</v>
      </c>
      <c r="K4" s="1" t="s">
        <v>135</v>
      </c>
      <c r="L4" s="1" t="s">
        <v>135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149</v>
      </c>
      <c r="S4" s="1" t="s">
        <v>72</v>
      </c>
      <c r="T4" s="1" t="s">
        <v>34</v>
      </c>
      <c r="U4" s="1" t="s">
        <v>142</v>
      </c>
      <c r="V4" s="1" t="s">
        <v>143</v>
      </c>
    </row>
    <row r="5" s="1" customFormat="1" spans="1:22">
      <c r="A5" s="1" t="s">
        <v>70</v>
      </c>
      <c r="B5" s="1" t="s">
        <v>78</v>
      </c>
      <c r="C5" s="1" t="s">
        <v>150</v>
      </c>
      <c r="D5" s="1" t="s">
        <v>75</v>
      </c>
      <c r="E5" s="1" t="s">
        <v>77</v>
      </c>
      <c r="F5" s="1" t="s">
        <v>78</v>
      </c>
      <c r="G5" s="1" t="s">
        <v>79</v>
      </c>
      <c r="H5" s="1" t="s">
        <v>134</v>
      </c>
      <c r="I5" s="1" t="s">
        <v>151</v>
      </c>
      <c r="J5" s="1" t="s">
        <v>136</v>
      </c>
      <c r="K5" s="1" t="s">
        <v>151</v>
      </c>
      <c r="L5" s="1" t="s">
        <v>151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140</v>
      </c>
      <c r="R5" s="1" t="s">
        <v>152</v>
      </c>
      <c r="S5" s="1" t="s">
        <v>72</v>
      </c>
      <c r="T5" s="1" t="s">
        <v>34</v>
      </c>
      <c r="U5" s="1" t="s">
        <v>142</v>
      </c>
      <c r="V5" s="1" t="s">
        <v>143</v>
      </c>
    </row>
    <row r="6" s="1" customFormat="1" spans="1:22">
      <c r="A6" s="1" t="s">
        <v>98</v>
      </c>
      <c r="B6" s="1" t="s">
        <v>78</v>
      </c>
      <c r="C6" s="1" t="s">
        <v>153</v>
      </c>
      <c r="D6" s="1" t="s">
        <v>87</v>
      </c>
      <c r="E6" s="1" t="s">
        <v>99</v>
      </c>
      <c r="F6" s="1" t="s">
        <v>78</v>
      </c>
      <c r="G6" s="1" t="s">
        <v>79</v>
      </c>
      <c r="H6" s="1" t="s">
        <v>134</v>
      </c>
      <c r="I6" s="1" t="s">
        <v>135</v>
      </c>
      <c r="J6" s="1" t="s">
        <v>136</v>
      </c>
      <c r="K6" s="1" t="s">
        <v>135</v>
      </c>
      <c r="L6" s="1" t="s">
        <v>135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140</v>
      </c>
      <c r="R6" s="1" t="s">
        <v>154</v>
      </c>
      <c r="S6" s="1" t="s">
        <v>72</v>
      </c>
      <c r="T6" s="1" t="s">
        <v>34</v>
      </c>
      <c r="U6" s="1" t="s">
        <v>142</v>
      </c>
      <c r="V6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2023-02-10T06:22:54Z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6EF72CA61EBE415A9DD18D92057FBBC8</vt:lpwstr>
  </property>
</Properties>
</file>