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<sst xmlns="http://schemas.openxmlformats.org/spreadsheetml/2006/main" count="121" uniqueCount="86">
  <si>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</si>
  <si>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</si>
  <si>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</si>
  <si>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</si>
  <si>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</si>
  <si>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</si>
  <si>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</si>
  <si>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</si>
  <si>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</si>
  <si>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</si>
  <si>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</si>
  <si>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</si>
  <si>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</si>
  <si>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</si>
  <si>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</si>
  <si>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</si>
  <si>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</si>
  <si>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</si>
  <si>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</si>
  <si>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</si>
  <si>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</si>
  <si>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</si>
  <si>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</si>
  <si>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</si>
  <si>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</si>
  <si>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999222497531488	</t>
  </si>
  <si>
    <t>Ctrip</t>
  </si>
  <si>
    <t>正常</t>
  </si>
  <si>
    <t>[武汉]武汉东站光谷高新亚朵酒店(65112054)</t>
  </si>
  <si>
    <t>高级大床房&lt;双人入住&gt;&lt;内宾&gt;&lt;预付&gt;&lt;单早&gt;</t>
  </si>
  <si>
    <t>CNY</t>
  </si>
  <si>
    <t>尹彪</t>
  </si>
  <si>
    <t>CA11323230210CNY</t>
  </si>
  <si>
    <t>未提现</t>
  </si>
  <si>
    <t>携程开票</t>
  </si>
  <si>
    <t xml:space="preserve">3000081	</t>
  </si>
  <si>
    <t xml:space="preserve">	</t>
  </si>
  <si>
    <t xml:space="preserve">999222548237138	</t>
  </si>
  <si>
    <t>[乌鲁木齐]乌鲁木齐人民电影院亚朵酒店(50191455)</t>
  </si>
  <si>
    <t>高级双床房&lt;双人入住&gt;&lt;内宾&gt;&lt;预付&gt;&lt;单早&gt;</t>
  </si>
  <si>
    <t>李桐桐</t>
  </si>
  <si>
    <t xml:space="preserve">3007368	</t>
  </si>
  <si>
    <t>，</t>
  </si>
  <si>
    <t>A230210101035481</t>
  </si>
  <si>
    <t>CNY / HKD 当前参考汇率: 1.155207429</t>
  </si>
  <si>
    <t>总计：745.36 CNY/
861.05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</si>
  <si>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</si>
  <si>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</si>
  <si>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</si>
  <si>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</si>
  <si>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</si>
  <si>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</si>
  <si>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</si>
  <si>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</si>
  <si>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</si>
  <si>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</si>
  <si>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</si>
  <si>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</si>
  <si>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</si>
  <si>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</si>
  <si>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</si>
  <si>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</si>
  <si>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</si>
  <si>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</si>
  <si>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</si>
  <si>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</si>
  <si>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3007368</t>
  </si>
  <si>
    <t>乌鲁木齐人民电影院亚朵酒店</t>
  </si>
  <si>
    <t>2023-02-07</t>
  </si>
  <si>
    <t>退房日月结</t>
  </si>
  <si>
    <t>338.45</t>
  </si>
  <si>
    <t>RMB</t>
  </si>
  <si>
    <t>0</t>
  </si>
  <si>
    <t>0.00</t>
  </si>
  <si>
    <t>携程汇智国内直连</t>
  </si>
  <si>
    <t>1861</t>
  </si>
  <si>
    <t>2023-02-06 07:05:13</t>
  </si>
  <si>
    <t>否</t>
  </si>
  <si>
    <t>汇智国际旅游发展有限公司</t>
  </si>
  <si>
    <t>直连</t>
  </si>
  <si>
    <t>中国</t>
  </si>
  <si>
    <t>2023-02-03</t>
  </si>
  <si>
    <t>3000081</t>
  </si>
  <si>
    <t>武汉光谷火车站亚朵酒店</t>
  </si>
  <si>
    <t>406.91</t>
  </si>
  <si>
    <t>2023-02-03 11:37:16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</si>
</sst>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152400</xdr:colOff>
      <xdr:row>45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727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44964</v>
      </c>
      <c r="H2" s="4">
        <v>1</v>
      </c>
      <c r="I2" s="4">
        <v>1</v>
      </c>
      <c r="J2" s="4">
        <v>1</v>
      </c>
      <c r="K2" s="4" t="s">
        <v>30</v>
      </c>
      <c r="L2" s="4">
        <v>406.91</v>
      </c>
      <c r="M2" s="4">
        <v>406.91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44967</v>
      </c>
      <c r="T2" s="4" t="s">
        <v>34</v>
      </c>
      <c r="U2" s="4">
        <v>406.91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44963</v>
      </c>
      <c r="G3" s="6">
        <v>44964</v>
      </c>
      <c r="H3" s="4">
        <v>1</v>
      </c>
      <c r="I3" s="4">
        <v>1</v>
      </c>
      <c r="J3" s="4">
        <v>1</v>
      </c>
      <c r="K3" s="4" t="s">
        <v>30</v>
      </c>
      <c r="L3" s="4">
        <v>338.45</v>
      </c>
      <c r="M3" s="4">
        <v>338.45</v>
      </c>
      <c r="N3" s="4" t="s">
        <v>40</v>
      </c>
      <c r="O3" s="4" t="s">
        <v>32</v>
      </c>
      <c r="P3" s="4" t="s">
        <v>33</v>
      </c>
      <c r="Q3" s="4">
        <v>0</v>
      </c>
      <c r="R3" s="7">
        <v>44963</v>
      </c>
      <c r="S3" s="6">
        <v>44967</v>
      </c>
      <c r="T3" s="4" t="s">
        <v>34</v>
      </c>
      <c r="U3" s="4">
        <v>338.45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A9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999222497531488</v>
      </c>
      <c r="B2" s="6">
        <v>44963</v>
      </c>
      <c r="C2" s="6">
        <v>44964</v>
      </c>
      <c r="D2" s="4">
        <v>406.91</v>
      </c>
      <c r="E2" s="4" t="str">
        <f>VLOOKUP(A2,HOP!A:L,12,0)</f>
        <v>406.91</v>
      </c>
      <c r="F2" s="4" t="str">
        <f>VLOOKUP(A2,HOP!A:C,3,0)</f>
        <v>3000081</v>
      </c>
      <c r="G2" s="4">
        <f>D2-E2</f>
        <v>0</v>
      </c>
      <c r="H2" s="4" t="str">
        <f>$H$1&amp;F2</f>
        <v>，3000081</v>
      </c>
      <c r="I2" s="4" t="str">
        <f>VLOOKUP(A2,HOP!A:U,21,0)</f>
        <v>直连</v>
      </c>
    </row>
    <row r="3" s="4" customFormat="1" spans="1:9">
      <c r="A3" s="5">
        <v>999222548237138</v>
      </c>
      <c r="B3" s="6">
        <v>44963</v>
      </c>
      <c r="C3" s="6">
        <v>44964</v>
      </c>
      <c r="D3" s="4">
        <v>338.45</v>
      </c>
      <c r="E3" s="4" t="str">
        <f>VLOOKUP(A3,HOP!A:L,12,0)</f>
        <v>338.45</v>
      </c>
      <c r="F3" s="4" t="str">
        <f>VLOOKUP(A3,HOP!A:C,3,0)</f>
        <v>3007368</v>
      </c>
      <c r="G3" s="4">
        <f>D3-E3</f>
        <v>0</v>
      </c>
      <c r="H3" s="4" t="str">
        <f>$H$1&amp;F3</f>
        <v>，3007368</v>
      </c>
      <c r="I3" s="4" t="str">
        <f>VLOOKUP(A3,HOP!A:U,21,0)</f>
        <v>直连</v>
      </c>
    </row>
    <row r="5" spans="4:4">
      <c r="D5" s="4">
        <f>SUM(D2:D4)</f>
        <v>745.36</v>
      </c>
    </row>
    <row r="7" spans="1:1">
      <c r="A7" s="4" t="s">
        <v>43</v>
      </c>
    </row>
    <row r="8" spans="1:1">
      <c r="A8" s="4" t="s">
        <v>44</v>
      </c>
    </row>
    <row r="9" spans="1:1">
      <c r="A9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999222548237138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999222497531488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65</v>
      </c>
      <c r="G3" s="1" t="s">
        <v>68</v>
      </c>
      <c r="H3" s="1" t="s">
        <v>69</v>
      </c>
      <c r="I3" s="1" t="s">
        <v>84</v>
      </c>
      <c r="J3" s="1" t="s">
        <v>71</v>
      </c>
      <c r="K3" s="1" t="s">
        <v>84</v>
      </c>
      <c r="L3" s="1" t="s">
        <v>84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85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2023-02-10T02:00:34Z</dcterms:created>
  <dcterms:modified xsi:type="dcterms:W3CDTF">2023-02-10T02:10:41Z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4D158DCC105749B88464214A4713FA8A</vt:lpwstr>
  </property>
  <property fmtid="{D5CDD505-2E9C-101B-9397-08002B2CF9AE}" pid="3" name="KSOProductBuildVer">
    <vt:lpwstr>2052-11.1.0.13703</vt:lpwstr>
  </property>
</Properties>
</file>