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<sst xmlns="http://schemas.openxmlformats.org/spreadsheetml/2006/main" count="292" uniqueCount="141">
  <si>
    <t>去哪儿网酒店预付对账单</t>
  </si>
  <si>
    <t>供应商名称：</t>
  </si>
  <si>
    <t>汇趣住</t>
  </si>
  <si>
    <t>结算周期：</t>
  </si>
  <si>
    <t>2023-02-14至2023-02-15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</si>
  <si>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</si>
  <si>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</si>
  <si>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</si>
  <si>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</si>
  <si>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</si>
  <si>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</si>
  <si>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</si>
  <si>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</si>
  <si>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</si>
  <si>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</si>
  <si>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</si>
  <si>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</si>
  <si>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</si>
  <si>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</si>
  <si>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</si>
  <si>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¥4,018.00</t>
  </si>
  <si>
    <t>¥810.00</t>
  </si>
  <si>
    <t>¥3,208.00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</si>
  <si>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</si>
  <si>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</si>
  <si>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</si>
  <si>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</si>
  <si>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</si>
  <si>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</si>
  <si>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</si>
  <si>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</si>
  <si>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</si>
  <si>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</si>
  <si>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</si>
  <si>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</si>
  <si>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</si>
  <si>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</si>
  <si>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</si>
  <si>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</si>
  <si>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</si>
  <si>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</si>
  <si>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</si>
  <si>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</si>
  <si>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</si>
  <si>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</si>
  <si>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</si>
  <si>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</si>
  <si>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</si>
  <si>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</si>
  <si>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</si>
  <si>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</si>
  <si>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</si>
  <si>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</si>
  <si>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</si>
  <si>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</si>
  <si>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</si>
  <si>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</si>
  <si>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</si>
  <si>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</si>
  <si>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</si>
  <si>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</si>
  <si>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</si>
  <si>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</si>
  <si>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</si>
  <si>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</si>
  <si>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</si>
  <si>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</si>
  <si>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</si>
  <si>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</si>
  <si>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</si>
  <si>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103269670816</t>
  </si>
  <si>
    <t>酒店预付</t>
  </si>
  <si>
    <t>否</t>
  </si>
  <si>
    <t>普通</t>
  </si>
  <si>
    <t>311487955</t>
  </si>
  <si>
    <t>北京诺富特和平宾馆</t>
  </si>
  <si>
    <t>1639468</t>
  </si>
  <si>
    <t>杨阳</t>
  </si>
  <si>
    <t>2023-02-10</t>
  </si>
  <si>
    <t>2023-02-12</t>
  </si>
  <si>
    <t>2023-02-15</t>
  </si>
  <si>
    <t>¥3,258.00</t>
  </si>
  <si>
    <t>¥694.00</t>
  </si>
  <si>
    <t>¥2,564.00</t>
  </si>
  <si>
    <t>豪华特大床房</t>
  </si>
  <si>
    <t>WEBSITE</t>
  </si>
  <si>
    <t>103268855109</t>
  </si>
  <si>
    <t>381765384</t>
  </si>
  <si>
    <t>贵阳诺富特酒店</t>
  </si>
  <si>
    <t>李森磊</t>
  </si>
  <si>
    <t>2023-02-09</t>
  </si>
  <si>
    <t>2023-02-14</t>
  </si>
  <si>
    <t>¥760.00</t>
  </si>
  <si>
    <t>¥116.00</t>
  </si>
  <si>
    <t>¥644.00</t>
  </si>
  <si>
    <t>普通套房, 1 张特大床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</si>
  <si>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</si>
  <si>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</si>
  <si>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</si>
  <si>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</si>
  <si>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</si>
  <si>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</si>
  <si>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</si>
  <si>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</si>
  <si>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</si>
  <si>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</si>
  <si>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</si>
  <si>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A230216101840481</t>
  </si>
  <si>
    <r>
      <t>总计：</t>
    </r>
    <r>
      <rPr>
        <sz val="10"/>
        <rFont val="Arial"/>
        <charset val="134"/>
      </rPr>
      <t>3208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</si>
  <si>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</si>
  <si>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</si>
  <si>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</si>
  <si>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</si>
  <si>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</si>
  <si>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</si>
  <si>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</si>
  <si>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</si>
  <si>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</si>
  <si>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</si>
  <si>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</si>
  <si>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</si>
  <si>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</si>
  <si>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</si>
  <si>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</si>
  <si>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</si>
  <si>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</si>
  <si>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</si>
  <si>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3015887</t>
  </si>
  <si>
    <t>--</t>
  </si>
  <si>
    <t>644.00</t>
  </si>
  <si>
    <t>RMB</t>
  </si>
  <si>
    <t>0</t>
  </si>
  <si>
    <t>0.00</t>
  </si>
  <si>
    <t>汇趣住国内直连</t>
  </si>
  <si>
    <t>01.011247</t>
  </si>
  <si>
    <t>2023-02-09 06:53:05</t>
  </si>
  <si>
    <t>直连</t>
  </si>
  <si>
    <t>中国</t>
  </si>
  <si>
    <t>3020704</t>
  </si>
  <si>
    <t>2564.00</t>
  </si>
  <si>
    <t>2023-02-10 20:30:11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</si>
</sst>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3</v>
      </c>
      <c r="N2" s="8" t="s">
        <v>78</v>
      </c>
      <c r="O2" s="8" t="s">
        <v>79</v>
      </c>
      <c r="P2" s="8" t="s">
        <v>80</v>
      </c>
      <c r="Q2" s="8"/>
      <c r="R2" s="12" t="s">
        <v>81</v>
      </c>
      <c r="S2" s="13" t="s">
        <v>19</v>
      </c>
      <c r="T2" s="8"/>
      <c r="U2" s="12" t="s">
        <v>19</v>
      </c>
      <c r="V2" s="12" t="s">
        <v>81</v>
      </c>
      <c r="W2" s="13" t="s">
        <v>82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1</v>
      </c>
      <c r="N3" s="8" t="s">
        <v>90</v>
      </c>
      <c r="O3" s="8" t="s">
        <v>91</v>
      </c>
      <c r="P3" s="8" t="s">
        <v>80</v>
      </c>
      <c r="Q3" s="8"/>
      <c r="R3" s="12" t="s">
        <v>92</v>
      </c>
      <c r="S3" s="13" t="s">
        <v>19</v>
      </c>
      <c r="T3" s="8"/>
      <c r="U3" s="12" t="s">
        <v>19</v>
      </c>
      <c r="V3" s="12" t="s">
        <v>92</v>
      </c>
      <c r="W3" s="13" t="s">
        <v>93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customHeight="1" spans="1:32">
      <c r="A4" s="11" t="s">
        <v>96</v>
      </c>
      <c r="B4" s="11"/>
      <c r="C4" s="11" t="s">
        <v>97</v>
      </c>
      <c r="D4" s="11"/>
      <c r="E4" s="11"/>
      <c r="F4" s="11"/>
      <c r="G4" s="11" t="s">
        <v>97</v>
      </c>
      <c r="H4" s="11" t="s">
        <v>97</v>
      </c>
      <c r="I4" s="11" t="s">
        <v>97</v>
      </c>
      <c r="J4" s="11" t="s">
        <v>97</v>
      </c>
      <c r="K4" s="11" t="s">
        <v>97</v>
      </c>
      <c r="L4" s="11" t="s">
        <v>97</v>
      </c>
      <c r="M4" s="11" t="s">
        <v>97</v>
      </c>
      <c r="N4" s="11" t="s">
        <v>97</v>
      </c>
      <c r="O4" s="11" t="s">
        <v>97</v>
      </c>
      <c r="P4" s="11" t="s">
        <v>97</v>
      </c>
      <c r="Q4" s="11"/>
      <c r="R4" s="14" t="s">
        <v>20</v>
      </c>
      <c r="S4" s="14" t="s">
        <v>19</v>
      </c>
      <c r="T4" s="11" t="s">
        <v>97</v>
      </c>
      <c r="U4" s="14"/>
      <c r="V4" s="14" t="s">
        <v>20</v>
      </c>
      <c r="W4" s="14" t="s">
        <v>21</v>
      </c>
      <c r="X4" s="14"/>
      <c r="Y4" s="14"/>
      <c r="Z4" s="14"/>
      <c r="AA4" s="11"/>
      <c r="AB4" s="14"/>
      <c r="AC4" s="11"/>
      <c r="AD4" s="11" t="s">
        <v>97</v>
      </c>
      <c r="AE4" s="11"/>
      <c r="AF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</v>
      </c>
      <c r="B1" s="4" t="s">
        <v>99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100</v>
      </c>
      <c r="H1" s="4" t="s">
        <v>101</v>
      </c>
      <c r="I1" s="4" t="s">
        <v>13</v>
      </c>
      <c r="J1" s="4" t="s">
        <v>17</v>
      </c>
      <c r="K1" s="4" t="s">
        <v>18</v>
      </c>
      <c r="L1" s="10" t="s">
        <v>102</v>
      </c>
      <c r="M1" s="4" t="s">
        <v>103</v>
      </c>
      <c r="N1" s="4" t="s">
        <v>104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106</v>
      </c>
    </row>
    <row r="2" ht="14.25" customHeight="1" spans="1:9">
      <c r="A2" s="7" t="s">
        <v>70</v>
      </c>
      <c r="B2" s="8" t="s">
        <v>79</v>
      </c>
      <c r="C2" s="8" t="s">
        <v>80</v>
      </c>
      <c r="D2" s="3">
        <v>2564</v>
      </c>
      <c r="E2" t="str">
        <f>VLOOKUP(A2,HOP!A:L,12,0)</f>
        <v>2564.00</v>
      </c>
      <c r="F2" t="str">
        <f>VLOOKUP(A2,HOP!A:C,3,0)</f>
        <v>3020704</v>
      </c>
      <c r="G2">
        <f>D2-E2</f>
        <v>0</v>
      </c>
      <c r="H2" t="str">
        <f>$H$1&amp;F2</f>
        <v>，3020704</v>
      </c>
      <c r="I2" t="str">
        <f>VLOOKUP(A2,HOP!A:U,21,0)</f>
        <v>直连</v>
      </c>
    </row>
    <row r="3" ht="14.25" customHeight="1" spans="1:9">
      <c r="A3" s="7" t="s">
        <v>86</v>
      </c>
      <c r="B3" s="8" t="s">
        <v>91</v>
      </c>
      <c r="C3" s="8" t="s">
        <v>80</v>
      </c>
      <c r="D3" s="3">
        <v>644</v>
      </c>
      <c r="E3" t="str">
        <f>VLOOKUP(A3,HOP!A:L,12,0)</f>
        <v>644.00</v>
      </c>
      <c r="F3" t="str">
        <f>VLOOKUP(A3,HOP!A:C,3,0)</f>
        <v>3015887</v>
      </c>
      <c r="G3">
        <f>D3-E3</f>
        <v>0</v>
      </c>
      <c r="H3" t="str">
        <f>$H$1&amp;F3</f>
        <v>，3015887</v>
      </c>
      <c r="I3" t="str">
        <f>VLOOKUP(A3,HOP!A:U,21,0)</f>
        <v>直连</v>
      </c>
    </row>
    <row r="5" spans="4:4">
      <c r="D5" s="3">
        <f>SUM(D2:D4)</f>
        <v>3208</v>
      </c>
    </row>
    <row r="7" ht="14.25" spans="4:4">
      <c r="D7" s="9" t="s">
        <v>22</v>
      </c>
    </row>
    <row r="11" spans="1:1">
      <c r="A11" t="s">
        <v>107</v>
      </c>
    </row>
    <row r="12" spans="1:1">
      <c r="A12" s="6" t="s">
        <v>108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1" t="s">
        <v>86</v>
      </c>
      <c r="B2" s="1" t="s">
        <v>90</v>
      </c>
      <c r="C2" s="1" t="s">
        <v>127</v>
      </c>
      <c r="D2" s="1" t="s">
        <v>88</v>
      </c>
      <c r="E2" s="1" t="s">
        <v>89</v>
      </c>
      <c r="F2" s="1" t="s">
        <v>91</v>
      </c>
      <c r="G2" s="1" t="s">
        <v>80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72</v>
      </c>
      <c r="T2" s="1" t="s">
        <v>34</v>
      </c>
      <c r="U2" s="1" t="s">
        <v>136</v>
      </c>
      <c r="V2" s="1" t="s">
        <v>137</v>
      </c>
    </row>
    <row r="3" s="1" customFormat="1" spans="1:22">
      <c r="A3" s="1" t="s">
        <v>70</v>
      </c>
      <c r="B3" s="1" t="s">
        <v>78</v>
      </c>
      <c r="C3" s="1" t="s">
        <v>138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128</v>
      </c>
      <c r="I3" s="1" t="s">
        <v>139</v>
      </c>
      <c r="J3" s="1" t="s">
        <v>130</v>
      </c>
      <c r="K3" s="1" t="s">
        <v>139</v>
      </c>
      <c r="L3" s="1" t="s">
        <v>139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140</v>
      </c>
      <c r="S3" s="1" t="s">
        <v>72</v>
      </c>
      <c r="T3" s="1" t="s">
        <v>34</v>
      </c>
      <c r="U3" s="1" t="s">
        <v>136</v>
      </c>
      <c r="V3" s="1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2023-02-16T02:22:35Z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4BC5D924BA7349C78BEBDFE767B281B4</vt:lpwstr>
  </property>
</Properties>
</file>