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<sst xmlns="http://schemas.openxmlformats.org/spreadsheetml/2006/main" count="333" uniqueCount="177">
  <si>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</si>
  <si>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</si>
  <si>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</si>
  <si>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</si>
  <si>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</si>
  <si>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</si>
  <si>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</si>
  <si>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</si>
  <si>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</si>
  <si>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</si>
  <si>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</si>
  <si>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</si>
  <si>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</si>
  <si>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</si>
  <si>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</si>
  <si>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</si>
  <si>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</si>
  <si>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</si>
  <si>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</si>
  <si>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</si>
  <si>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</si>
  <si>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</si>
  <si>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</si>
  <si>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</si>
  <si>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</si>
  <si>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21461825801	</t>
  </si>
  <si>
    <t>Ctrip</t>
  </si>
  <si>
    <t>正常</t>
  </si>
  <si>
    <t>[吉隆坡]卡纳瑞酒店(Canary Hotel)(48376819)</t>
  </si>
  <si>
    <t>豪华双床房, 2 张单人床&lt;2人入住&gt;&lt;不退款&gt;</t>
  </si>
  <si>
    <t>USD</t>
  </si>
  <si>
    <t>Abdullah/Amina,Abdullah/Amina</t>
  </si>
  <si>
    <t>CA5326230216USD</t>
  </si>
  <si>
    <t>未提现</t>
  </si>
  <si>
    <t>携程开票</t>
  </si>
  <si>
    <t xml:space="preserve">2741891	</t>
  </si>
  <si>
    <t xml:space="preserve">R221017002	</t>
  </si>
  <si>
    <t xml:space="preserve">999222254754968	</t>
  </si>
  <si>
    <t>[普吉岛]普吉岛西瑞湾威斯汀水疗度假酒店(政府卫生认证)(The Westin Siray Bay Resort &amp; Spa, Phuket(SHA Extra Plus))(40721634)</t>
  </si>
  <si>
    <t>海景特大床豪华房(直通泳池)&lt;2人入住&gt;&lt;不退款&gt;&lt;早餐&gt;</t>
  </si>
  <si>
    <t>Singh/Kanishk</t>
  </si>
  <si>
    <t xml:space="preserve">2958769	</t>
  </si>
  <si>
    <t xml:space="preserve">76882661	</t>
  </si>
  <si>
    <t xml:space="preserve">999222423113912	</t>
  </si>
  <si>
    <t>[吉隆坡]吉隆坡斯里太平洋酒店(Seri Pacific Hotel Kuala Lumpur)(37200296)</t>
  </si>
  <si>
    <t>俱乐部双床房&lt;2人入住&gt;&lt;不退款&gt;</t>
  </si>
  <si>
    <t>Bin Tuan Yaakub/Tuan Ahmad Azwadi</t>
  </si>
  <si>
    <t xml:space="preserve">2988966	</t>
  </si>
  <si>
    <t xml:space="preserve">309717	</t>
  </si>
  <si>
    <t xml:space="preserve">999222460013740	</t>
  </si>
  <si>
    <t>[新山]新山成功滨水酒店(Berjaya Waterfront Hotel)(39037630)</t>
  </si>
  <si>
    <t>豪华房&lt;2人入住&gt;&lt;不退款&gt;</t>
  </si>
  <si>
    <t>Azhar/Erdawaty,Azhar/Erdawaty</t>
  </si>
  <si>
    <t xml:space="preserve">2994513	</t>
  </si>
  <si>
    <t xml:space="preserve">2459883	</t>
  </si>
  <si>
    <t xml:space="preserve">999222473644915	</t>
  </si>
  <si>
    <t>[吉隆坡]吉隆坡维雅酒店(VE Hotel &amp; Residence)(37209687)</t>
  </si>
  <si>
    <t>豪华房&lt;2人入住&gt;&lt;不退款&gt;&lt;早餐&gt;</t>
  </si>
  <si>
    <t>Pei yee/Chan,Pei yee/Chan</t>
  </si>
  <si>
    <t xml:space="preserve">2996477	</t>
  </si>
  <si>
    <t xml:space="preserve">16780045	</t>
  </si>
  <si>
    <t xml:space="preserve">999222482951413	</t>
  </si>
  <si>
    <t>[曼谷]曼谷拉查丹利中心酒店  (政府卫生认证)(Grande Centre Point Hotel Ratchadamri Bangkok (SHA Plus+))(40721624)</t>
  </si>
  <si>
    <t>豪华套房（经典高级套房）&lt;2人入住&gt;&lt;不退款&gt;</t>
  </si>
  <si>
    <t>YANG/QUN,SHENG/JUNLIANG</t>
  </si>
  <si>
    <t xml:space="preserve">2998026	</t>
  </si>
  <si>
    <t xml:space="preserve">	</t>
  </si>
  <si>
    <t xml:space="preserve">999222592014506	</t>
  </si>
  <si>
    <t>[东雅加达]雅加达迷你公园奥克伍德酒店及公寓(Oakwood Hotel &amp; Apartments Taman Mini Jakarta)(39036561)</t>
  </si>
  <si>
    <t>高级房&lt;2人入住&gt;&lt;不退款&gt;</t>
  </si>
  <si>
    <t>YONG/WAI HUNG</t>
  </si>
  <si>
    <t xml:space="preserve">3013698	</t>
  </si>
  <si>
    <t xml:space="preserve">RZ-1453502154	</t>
  </si>
  <si>
    <t xml:space="preserve">999222673691608	</t>
  </si>
  <si>
    <t>[哥打巴鲁]最佳一室公寓旅馆(Best Studio Guest House)(39590643)</t>
  </si>
  <si>
    <t>豪华双床房&lt;2人入住&gt;&lt;不退款&gt;</t>
  </si>
  <si>
    <t>Taylor/Peter,Taylor/Peter</t>
  </si>
  <si>
    <t xml:space="preserve">17001228516	</t>
  </si>
  <si>
    <t>退单</t>
  </si>
  <si>
    <t>[巴科洛德]色达国会大厦中央酒店(Seda Capitol Central)(39627980)</t>
  </si>
  <si>
    <t>豪华间&lt;不退款&gt;&lt;2人入住&gt;</t>
  </si>
  <si>
    <t>Montilla/Patrick</t>
  </si>
  <si>
    <t xml:space="preserve">2344468	</t>
  </si>
  <si>
    <t>，</t>
  </si>
  <si>
    <t>2.15 可退100元</t>
  </si>
  <si>
    <t>A230216101035481</t>
  </si>
  <si>
    <t>A230216101223481</t>
  </si>
  <si>
    <t>USD / HKD 当前参考汇率: 7.84851</t>
  </si>
  <si>
    <t>总计：1295 USD/
10163.82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</si>
  <si>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</si>
  <si>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</si>
  <si>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</si>
  <si>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</si>
  <si>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</si>
  <si>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</si>
  <si>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</si>
  <si>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</si>
  <si>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</si>
  <si>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</si>
  <si>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</si>
  <si>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</si>
  <si>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</si>
  <si>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</si>
  <si>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</si>
  <si>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</si>
  <si>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</si>
  <si>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</si>
  <si>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</si>
  <si>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2023-02-12</t>
  </si>
  <si>
    <t>3024250</t>
  </si>
  <si>
    <t>贝斯特开放式公寓旅馆</t>
  </si>
  <si>
    <t>Taylor Peter,Taylor Peter</t>
  </si>
  <si>
    <t>2023-02-13</t>
  </si>
  <si>
    <t>退房日周结</t>
  </si>
  <si>
    <t>143.39</t>
  </si>
  <si>
    <t>21.00</t>
  </si>
  <si>
    <t>0</t>
  </si>
  <si>
    <t>0.00</t>
  </si>
  <si>
    <t>携程盛景国际直连</t>
  </si>
  <si>
    <t>01.010677</t>
  </si>
  <si>
    <t>2023-02-12 07:07:12</t>
  </si>
  <si>
    <t>否</t>
  </si>
  <si>
    <t>汇智国际旅游发展有限公司</t>
  </si>
  <si>
    <t>直连</t>
  </si>
  <si>
    <t>马来西亚</t>
  </si>
  <si>
    <t>2023-02-08</t>
  </si>
  <si>
    <t>3013698</t>
  </si>
  <si>
    <t>雅加达迷你公园奥克伍德酒店及公寓</t>
  </si>
  <si>
    <t>YONG WAI HUNG</t>
  </si>
  <si>
    <t>292.83</t>
  </si>
  <si>
    <t>43.00</t>
  </si>
  <si>
    <t>2023-02-08 11:51:43</t>
  </si>
  <si>
    <t>印度尼西亚</t>
  </si>
  <si>
    <t>2023-02-02</t>
  </si>
  <si>
    <t>2998026</t>
  </si>
  <si>
    <t>曼谷拉查丹利中心酒店  (SHA Plus+)</t>
  </si>
  <si>
    <t>YANG QUN,SHENG JUNLIANG</t>
  </si>
  <si>
    <t>2023-02-11</t>
  </si>
  <si>
    <t>1744.03</t>
  </si>
  <si>
    <t>258.00</t>
  </si>
  <si>
    <t>2023-02-02 17:53:49</t>
  </si>
  <si>
    <t>直采</t>
  </si>
  <si>
    <t>泰国</t>
  </si>
  <si>
    <t>2996477</t>
  </si>
  <si>
    <t>吉隆坡维雅酒店</t>
  </si>
  <si>
    <t>Pei yee Chan,Pei yee Chan</t>
  </si>
  <si>
    <t>379.20</t>
  </si>
  <si>
    <t>56.00</t>
  </si>
  <si>
    <t>2023-02-02 09:41:12</t>
  </si>
  <si>
    <t>2023-02-01</t>
  </si>
  <si>
    <t>2994513</t>
  </si>
  <si>
    <t>新山成功滨水酒店</t>
  </si>
  <si>
    <t>Azhar Erdawaty,Azhar Erdawaty</t>
  </si>
  <si>
    <t>304.71</t>
  </si>
  <si>
    <t>45.00</t>
  </si>
  <si>
    <t>2023-02-01 10:18:43</t>
  </si>
  <si>
    <t>2023-01-30</t>
  </si>
  <si>
    <t>2988966</t>
  </si>
  <si>
    <t>吉隆坡斯里太平洋酒店</t>
  </si>
  <si>
    <t>Bin Tuan Yaakub Tuan Ahmad Azwadi</t>
  </si>
  <si>
    <t>1745.60</t>
  </si>
  <si>
    <t>2023-01-30 09:41:28</t>
  </si>
  <si>
    <t>2023-01-18</t>
  </si>
  <si>
    <t>2958769</t>
  </si>
  <si>
    <t>威斯汀普吉岛西瑞湾度假村及水疗中心</t>
  </si>
  <si>
    <t>Singh Kanishk</t>
  </si>
  <si>
    <t>2023-02-09</t>
  </si>
  <si>
    <t>4509.82</t>
  </si>
  <si>
    <t>664.00</t>
  </si>
  <si>
    <t>2023-01-20 19:45:20</t>
  </si>
  <si>
    <t>2022-10-15</t>
  </si>
  <si>
    <t>2741891</t>
  </si>
  <si>
    <t>卡纳瑞酒店</t>
  </si>
  <si>
    <t>Abdullah Amina,Abdullah Amina</t>
  </si>
  <si>
    <t>360.52</t>
  </si>
  <si>
    <t>50.00</t>
  </si>
  <si>
    <t>2022-10-15 19:42:44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</si>
</sst>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14</xdr:col>
      <xdr:colOff>180975</xdr:colOff>
      <xdr:row>56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0601325" cy="510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44968</v>
      </c>
      <c r="G2" s="6">
        <v>44970</v>
      </c>
      <c r="H2" s="4">
        <v>1</v>
      </c>
      <c r="I2" s="4">
        <v>2</v>
      </c>
      <c r="J2" s="4">
        <v>2</v>
      </c>
      <c r="K2" s="4" t="s">
        <v>30</v>
      </c>
      <c r="L2" s="4">
        <v>50</v>
      </c>
      <c r="M2" s="4">
        <v>50</v>
      </c>
      <c r="N2" s="4" t="s">
        <v>31</v>
      </c>
      <c r="O2" s="4" t="s">
        <v>32</v>
      </c>
      <c r="P2" s="4" t="s">
        <v>33</v>
      </c>
      <c r="Q2" s="4">
        <v>0</v>
      </c>
      <c r="R2" s="7">
        <v>44849</v>
      </c>
      <c r="S2" s="6">
        <v>44973</v>
      </c>
      <c r="T2" s="4" t="s">
        <v>34</v>
      </c>
      <c r="U2" s="4">
        <v>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44966</v>
      </c>
      <c r="G3" s="6">
        <v>44970</v>
      </c>
      <c r="H3" s="4">
        <v>1</v>
      </c>
      <c r="I3" s="4">
        <v>4</v>
      </c>
      <c r="J3" s="4">
        <v>4</v>
      </c>
      <c r="K3" s="4" t="s">
        <v>30</v>
      </c>
      <c r="L3" s="4">
        <v>664</v>
      </c>
      <c r="M3" s="4">
        <v>664</v>
      </c>
      <c r="N3" s="4" t="s">
        <v>40</v>
      </c>
      <c r="O3" s="4" t="s">
        <v>32</v>
      </c>
      <c r="P3" s="4" t="s">
        <v>33</v>
      </c>
      <c r="Q3" s="4">
        <v>0</v>
      </c>
      <c r="R3" s="7">
        <v>44944</v>
      </c>
      <c r="S3" s="6">
        <v>44973</v>
      </c>
      <c r="T3" s="4" t="s">
        <v>34</v>
      </c>
      <c r="U3" s="4">
        <v>664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44968</v>
      </c>
      <c r="G4" s="6">
        <v>44970</v>
      </c>
      <c r="H4" s="4">
        <v>1</v>
      </c>
      <c r="I4" s="4">
        <v>2</v>
      </c>
      <c r="J4" s="4">
        <v>2</v>
      </c>
      <c r="K4" s="4" t="s">
        <v>30</v>
      </c>
      <c r="L4" s="4">
        <v>258</v>
      </c>
      <c r="M4" s="4">
        <v>258</v>
      </c>
      <c r="N4" s="4" t="s">
        <v>46</v>
      </c>
      <c r="O4" s="4" t="s">
        <v>32</v>
      </c>
      <c r="P4" s="4" t="s">
        <v>33</v>
      </c>
      <c r="Q4" s="4">
        <v>0</v>
      </c>
      <c r="R4" s="7">
        <v>44956</v>
      </c>
      <c r="S4" s="6">
        <v>44973</v>
      </c>
      <c r="T4" s="4" t="s">
        <v>34</v>
      </c>
      <c r="U4" s="4">
        <v>258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44969</v>
      </c>
      <c r="G5" s="6">
        <v>44970</v>
      </c>
      <c r="H5" s="4">
        <v>1</v>
      </c>
      <c r="I5" s="4">
        <v>1</v>
      </c>
      <c r="J5" s="4">
        <v>1</v>
      </c>
      <c r="K5" s="4" t="s">
        <v>30</v>
      </c>
      <c r="L5" s="4">
        <v>45</v>
      </c>
      <c r="M5" s="4">
        <v>45</v>
      </c>
      <c r="N5" s="4" t="s">
        <v>52</v>
      </c>
      <c r="O5" s="4" t="s">
        <v>32</v>
      </c>
      <c r="P5" s="4" t="s">
        <v>33</v>
      </c>
      <c r="Q5" s="4">
        <v>0</v>
      </c>
      <c r="R5" s="7">
        <v>44958</v>
      </c>
      <c r="S5" s="6">
        <v>44973</v>
      </c>
      <c r="T5" s="4" t="s">
        <v>34</v>
      </c>
      <c r="U5" s="4">
        <v>45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44969</v>
      </c>
      <c r="G6" s="6">
        <v>44970</v>
      </c>
      <c r="H6" s="4">
        <v>1</v>
      </c>
      <c r="I6" s="4">
        <v>1</v>
      </c>
      <c r="J6" s="4">
        <v>1</v>
      </c>
      <c r="K6" s="4" t="s">
        <v>30</v>
      </c>
      <c r="L6" s="4">
        <v>56</v>
      </c>
      <c r="M6" s="4">
        <v>56</v>
      </c>
      <c r="N6" s="4" t="s">
        <v>58</v>
      </c>
      <c r="O6" s="4" t="s">
        <v>32</v>
      </c>
      <c r="P6" s="4" t="s">
        <v>33</v>
      </c>
      <c r="Q6" s="4">
        <v>0</v>
      </c>
      <c r="R6" s="7">
        <v>44959</v>
      </c>
      <c r="S6" s="6">
        <v>44973</v>
      </c>
      <c r="T6" s="4" t="s">
        <v>34</v>
      </c>
      <c r="U6" s="4">
        <v>56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44968</v>
      </c>
      <c r="G7" s="6">
        <v>44970</v>
      </c>
      <c r="H7" s="4">
        <v>1</v>
      </c>
      <c r="I7" s="4">
        <v>2</v>
      </c>
      <c r="J7" s="4">
        <v>2</v>
      </c>
      <c r="K7" s="4" t="s">
        <v>30</v>
      </c>
      <c r="L7" s="4">
        <v>258</v>
      </c>
      <c r="M7" s="4">
        <v>258</v>
      </c>
      <c r="N7" s="4" t="s">
        <v>64</v>
      </c>
      <c r="O7" s="4" t="s">
        <v>32</v>
      </c>
      <c r="P7" s="4" t="s">
        <v>33</v>
      </c>
      <c r="Q7" s="4">
        <v>0</v>
      </c>
      <c r="R7" s="7">
        <v>44959</v>
      </c>
      <c r="S7" s="6">
        <v>44973</v>
      </c>
      <c r="T7" s="4" t="s">
        <v>34</v>
      </c>
      <c r="U7" s="4">
        <v>258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44969</v>
      </c>
      <c r="G8" s="6">
        <v>44970</v>
      </c>
      <c r="H8" s="4">
        <v>1</v>
      </c>
      <c r="I8" s="4">
        <v>1</v>
      </c>
      <c r="J8" s="4">
        <v>1</v>
      </c>
      <c r="K8" s="4" t="s">
        <v>30</v>
      </c>
      <c r="L8" s="4">
        <v>43</v>
      </c>
      <c r="M8" s="4">
        <v>43</v>
      </c>
      <c r="N8" s="4" t="s">
        <v>70</v>
      </c>
      <c r="O8" s="4" t="s">
        <v>32</v>
      </c>
      <c r="P8" s="4" t="s">
        <v>33</v>
      </c>
      <c r="Q8" s="4">
        <v>0</v>
      </c>
      <c r="R8" s="7">
        <v>44965</v>
      </c>
      <c r="S8" s="6">
        <v>44973</v>
      </c>
      <c r="T8" s="4" t="s">
        <v>34</v>
      </c>
      <c r="U8" s="4">
        <v>43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44969</v>
      </c>
      <c r="G9" s="6">
        <v>44970</v>
      </c>
      <c r="H9" s="4">
        <v>1</v>
      </c>
      <c r="I9" s="4">
        <v>1</v>
      </c>
      <c r="J9" s="4">
        <v>1</v>
      </c>
      <c r="K9" s="4" t="s">
        <v>30</v>
      </c>
      <c r="L9" s="4">
        <v>21</v>
      </c>
      <c r="M9" s="4">
        <v>21</v>
      </c>
      <c r="N9" s="4" t="s">
        <v>76</v>
      </c>
      <c r="O9" s="4" t="s">
        <v>32</v>
      </c>
      <c r="P9" s="4" t="s">
        <v>33</v>
      </c>
      <c r="Q9" s="4">
        <v>0</v>
      </c>
      <c r="R9" s="7">
        <v>44969</v>
      </c>
      <c r="S9" s="6">
        <v>44973</v>
      </c>
      <c r="T9" s="4" t="s">
        <v>34</v>
      </c>
      <c r="U9" s="4">
        <v>21</v>
      </c>
      <c r="V9" s="4">
        <v>0</v>
      </c>
      <c r="W9" s="4">
        <v>0</v>
      </c>
      <c r="X9" s="4" t="s">
        <v>66</v>
      </c>
      <c r="Y9" s="4" t="s">
        <v>66</v>
      </c>
    </row>
    <row r="10" s="4" customFormat="1" spans="1:25">
      <c r="A10" s="4" t="s">
        <v>77</v>
      </c>
      <c r="B10" s="4" t="s">
        <v>26</v>
      </c>
      <c r="C10" s="4" t="s">
        <v>78</v>
      </c>
      <c r="D10" s="4" t="s">
        <v>79</v>
      </c>
      <c r="E10" s="4" t="s">
        <v>80</v>
      </c>
      <c r="F10" s="6">
        <v>44547</v>
      </c>
      <c r="G10" s="6">
        <v>44549</v>
      </c>
      <c r="H10" s="4">
        <v>1</v>
      </c>
      <c r="I10" s="4">
        <v>2</v>
      </c>
      <c r="J10" s="4">
        <v>2</v>
      </c>
      <c r="K10" s="4" t="s">
        <v>30</v>
      </c>
      <c r="L10" s="4">
        <v>-100</v>
      </c>
      <c r="M10" s="4">
        <v>-100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44547.6916898148</v>
      </c>
      <c r="S10" s="6">
        <v>44973</v>
      </c>
      <c r="T10" s="4" t="s">
        <v>34</v>
      </c>
      <c r="U10" s="4">
        <v>-100</v>
      </c>
      <c r="V10" s="4">
        <v>0</v>
      </c>
      <c r="W10" s="4">
        <v>0</v>
      </c>
      <c r="X10" s="4" t="s">
        <v>82</v>
      </c>
      <c r="Y10" s="4" t="s">
        <v>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A17" sqref="A17:D20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6" width="9" style="4"/>
    <col min="7" max="7" width="10.75" style="4" customWidth="1"/>
    <col min="8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</v>
      </c>
    </row>
    <row r="2" s="4" customFormat="1" spans="1:9">
      <c r="A2" s="5">
        <v>21461825801</v>
      </c>
      <c r="B2" s="6">
        <v>44968</v>
      </c>
      <c r="C2" s="6">
        <v>44970</v>
      </c>
      <c r="D2" s="4">
        <v>50</v>
      </c>
      <c r="E2" s="4" t="str">
        <f>VLOOKUP(A2,HOP!A:L,12,0)</f>
        <v>50.00</v>
      </c>
      <c r="F2" s="4" t="str">
        <f>VLOOKUP(A2,HOP!A:C,3,0)</f>
        <v>2741891</v>
      </c>
      <c r="G2" s="4">
        <f>D2-E2</f>
        <v>0</v>
      </c>
      <c r="H2" s="4" t="str">
        <f>$H$1&amp;F2</f>
        <v>，2741891</v>
      </c>
      <c r="I2" s="4" t="str">
        <f>VLOOKUP(A2,HOP!A:U,21,0)</f>
        <v>直连</v>
      </c>
    </row>
    <row r="3" s="4" customFormat="1" spans="1:9">
      <c r="A3" s="5">
        <v>999222254754968</v>
      </c>
      <c r="B3" s="6">
        <v>44966</v>
      </c>
      <c r="C3" s="6">
        <v>44970</v>
      </c>
      <c r="D3" s="4">
        <v>664</v>
      </c>
      <c r="E3" s="4" t="str">
        <f>VLOOKUP(A3,HOP!A:L,12,0)</f>
        <v>664.00</v>
      </c>
      <c r="F3" s="4" t="str">
        <f>VLOOKUP(A3,HOP!A:C,3,0)</f>
        <v>2958769</v>
      </c>
      <c r="G3" s="4">
        <f t="shared" ref="G3:G10" si="0">D3-E3</f>
        <v>0</v>
      </c>
      <c r="H3" s="4" t="str">
        <f t="shared" ref="H3:H10" si="1">$H$1&amp;F3</f>
        <v>，2958769</v>
      </c>
      <c r="I3" s="4" t="str">
        <f>VLOOKUP(A3,HOP!A:U,21,0)</f>
        <v>直采</v>
      </c>
    </row>
    <row r="4" s="4" customFormat="1" spans="1:9">
      <c r="A4" s="5">
        <v>999222423113912</v>
      </c>
      <c r="B4" s="6">
        <v>44968</v>
      </c>
      <c r="C4" s="6">
        <v>44970</v>
      </c>
      <c r="D4" s="4">
        <v>258</v>
      </c>
      <c r="E4" s="4" t="str">
        <f>VLOOKUP(A4,HOP!A:L,12,0)</f>
        <v>258.00</v>
      </c>
      <c r="F4" s="4" t="str">
        <f>VLOOKUP(A4,HOP!A:C,3,0)</f>
        <v>2988966</v>
      </c>
      <c r="G4" s="4">
        <f t="shared" si="0"/>
        <v>0</v>
      </c>
      <c r="H4" s="4" t="str">
        <f t="shared" si="1"/>
        <v>，2988966</v>
      </c>
      <c r="I4" s="4" t="str">
        <f>VLOOKUP(A4,HOP!A:U,21,0)</f>
        <v>直连</v>
      </c>
    </row>
    <row r="5" s="4" customFormat="1" spans="1:9">
      <c r="A5" s="5">
        <v>999222460013740</v>
      </c>
      <c r="B5" s="6">
        <v>44969</v>
      </c>
      <c r="C5" s="6">
        <v>44970</v>
      </c>
      <c r="D5" s="4">
        <v>45</v>
      </c>
      <c r="E5" s="4" t="str">
        <f>VLOOKUP(A5,HOP!A:L,12,0)</f>
        <v>45.00</v>
      </c>
      <c r="F5" s="4" t="str">
        <f>VLOOKUP(A5,HOP!A:C,3,0)</f>
        <v>2994513</v>
      </c>
      <c r="G5" s="4">
        <f t="shared" si="0"/>
        <v>0</v>
      </c>
      <c r="H5" s="4" t="str">
        <f t="shared" si="1"/>
        <v>，2994513</v>
      </c>
      <c r="I5" s="4" t="str">
        <f>VLOOKUP(A5,HOP!A:U,21,0)</f>
        <v>直连</v>
      </c>
    </row>
    <row r="6" s="4" customFormat="1" spans="1:9">
      <c r="A6" s="5">
        <v>999222473644915</v>
      </c>
      <c r="B6" s="6">
        <v>44969</v>
      </c>
      <c r="C6" s="6">
        <v>44970</v>
      </c>
      <c r="D6" s="4">
        <v>56</v>
      </c>
      <c r="E6" s="4" t="str">
        <f>VLOOKUP(A6,HOP!A:L,12,0)</f>
        <v>56.00</v>
      </c>
      <c r="F6" s="4" t="str">
        <f>VLOOKUP(A6,HOP!A:C,3,0)</f>
        <v>2996477</v>
      </c>
      <c r="G6" s="4">
        <f t="shared" si="0"/>
        <v>0</v>
      </c>
      <c r="H6" s="4" t="str">
        <f t="shared" si="1"/>
        <v>，2996477</v>
      </c>
      <c r="I6" s="4" t="str">
        <f>VLOOKUP(A6,HOP!A:U,21,0)</f>
        <v>直采</v>
      </c>
    </row>
    <row r="7" s="4" customFormat="1" spans="1:9">
      <c r="A7" s="5">
        <v>999222482951413</v>
      </c>
      <c r="B7" s="6">
        <v>44968</v>
      </c>
      <c r="C7" s="6">
        <v>44970</v>
      </c>
      <c r="D7" s="4">
        <v>258</v>
      </c>
      <c r="E7" s="4" t="str">
        <f>VLOOKUP(A7,HOP!A:L,12,0)</f>
        <v>258.00</v>
      </c>
      <c r="F7" s="4" t="str">
        <f>VLOOKUP(A7,HOP!A:C,3,0)</f>
        <v>2998026</v>
      </c>
      <c r="G7" s="4">
        <f t="shared" si="0"/>
        <v>0</v>
      </c>
      <c r="H7" s="4" t="str">
        <f t="shared" si="1"/>
        <v>，2998026</v>
      </c>
      <c r="I7" s="4" t="str">
        <f>VLOOKUP(A7,HOP!A:U,21,0)</f>
        <v>直采</v>
      </c>
    </row>
    <row r="8" s="4" customFormat="1" spans="1:9">
      <c r="A8" s="5">
        <v>999222592014506</v>
      </c>
      <c r="B8" s="6">
        <v>44969</v>
      </c>
      <c r="C8" s="6">
        <v>44970</v>
      </c>
      <c r="D8" s="4">
        <v>43</v>
      </c>
      <c r="E8" s="4" t="str">
        <f>VLOOKUP(A8,HOP!A:L,12,0)</f>
        <v>43.00</v>
      </c>
      <c r="F8" s="4" t="str">
        <f>VLOOKUP(A8,HOP!A:C,3,0)</f>
        <v>3013698</v>
      </c>
      <c r="G8" s="4">
        <f t="shared" si="0"/>
        <v>0</v>
      </c>
      <c r="H8" s="4" t="str">
        <f t="shared" si="1"/>
        <v>，3013698</v>
      </c>
      <c r="I8" s="4" t="str">
        <f>VLOOKUP(A8,HOP!A:U,21,0)</f>
        <v>直连</v>
      </c>
    </row>
    <row r="9" s="4" customFormat="1" spans="1:9">
      <c r="A9" s="5">
        <v>999222673691608</v>
      </c>
      <c r="B9" s="6">
        <v>44969</v>
      </c>
      <c r="C9" s="6">
        <v>44970</v>
      </c>
      <c r="D9" s="4">
        <v>21</v>
      </c>
      <c r="E9" s="4" t="str">
        <f>VLOOKUP(A9,HOP!A:L,12,0)</f>
        <v>21.00</v>
      </c>
      <c r="F9" s="4" t="str">
        <f>VLOOKUP(A9,HOP!A:C,3,0)</f>
        <v>3024250</v>
      </c>
      <c r="G9" s="4">
        <f t="shared" si="0"/>
        <v>0</v>
      </c>
      <c r="H9" s="4" t="str">
        <f t="shared" si="1"/>
        <v>，3024250</v>
      </c>
      <c r="I9" s="4" t="str">
        <f>VLOOKUP(A9,HOP!A:U,21,0)</f>
        <v>直连</v>
      </c>
    </row>
    <row r="10" s="4" customFormat="1" spans="1:10">
      <c r="A10" s="5">
        <v>17001228516</v>
      </c>
      <c r="B10" s="6">
        <v>44547</v>
      </c>
      <c r="C10" s="6">
        <v>44549</v>
      </c>
      <c r="D10" s="4">
        <v>-100</v>
      </c>
      <c r="E10" s="4" t="e">
        <f>VLOOKUP(A10,HOP!A:L,12,0)</f>
        <v>#N/A</v>
      </c>
      <c r="F10" s="4">
        <v>2344468</v>
      </c>
      <c r="G10" s="4" t="e">
        <f t="shared" si="0"/>
        <v>#N/A</v>
      </c>
      <c r="H10" s="4" t="str">
        <f t="shared" si="1"/>
        <v>，2344468</v>
      </c>
      <c r="I10" s="4" t="e">
        <f>VLOOKUP(A10,HOP!A:U,21,0)</f>
        <v>#N/A</v>
      </c>
      <c r="J10" s="4" t="s">
        <v>84</v>
      </c>
    </row>
    <row r="12" spans="4:4">
      <c r="D12" s="4">
        <f>SUM(D2:D11)</f>
        <v>1295</v>
      </c>
    </row>
    <row r="17" spans="1:4">
      <c r="A17" s="4" t="s">
        <v>85</v>
      </c>
      <c r="C17" s="4">
        <v>978</v>
      </c>
      <c r="D17" s="4">
        <v>7675.84</v>
      </c>
    </row>
    <row r="18" spans="1:4">
      <c r="A18" s="4" t="s">
        <v>86</v>
      </c>
      <c r="C18" s="4">
        <v>317</v>
      </c>
      <c r="D18" s="4">
        <v>2487.98</v>
      </c>
    </row>
    <row r="19" spans="1:4">
      <c r="A19" s="4" t="s">
        <v>87</v>
      </c>
      <c r="C19" s="4">
        <f>SUM(C17:C18)</f>
        <v>1295</v>
      </c>
      <c r="D19" s="4">
        <f>SUM(D17:D18)</f>
        <v>10163.82</v>
      </c>
    </row>
    <row r="20" spans="1:1">
      <c r="A20" s="4" t="s">
        <v>88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89</v>
      </c>
      <c r="B1" s="2" t="s">
        <v>90</v>
      </c>
      <c r="C1" s="2" t="s">
        <v>91</v>
      </c>
      <c r="D1" s="2" t="s">
        <v>92</v>
      </c>
      <c r="E1" s="2" t="s">
        <v>13</v>
      </c>
      <c r="F1" s="2" t="s">
        <v>5</v>
      </c>
      <c r="G1" s="2" t="s">
        <v>6</v>
      </c>
      <c r="H1" s="2" t="s">
        <v>93</v>
      </c>
      <c r="I1" s="2" t="s">
        <v>94</v>
      </c>
      <c r="J1" s="2" t="s">
        <v>95</v>
      </c>
      <c r="K1" s="2" t="s">
        <v>96</v>
      </c>
      <c r="L1" s="2" t="s">
        <v>97</v>
      </c>
      <c r="M1" s="2" t="s">
        <v>98</v>
      </c>
      <c r="N1" s="2" t="s">
        <v>99</v>
      </c>
      <c r="O1" s="2" t="s">
        <v>100</v>
      </c>
      <c r="P1" s="2" t="s">
        <v>101</v>
      </c>
      <c r="Q1" s="2" t="s">
        <v>102</v>
      </c>
      <c r="R1" s="2" t="s">
        <v>103</v>
      </c>
      <c r="S1" s="2" t="s">
        <v>104</v>
      </c>
      <c r="T1" s="2" t="s">
        <v>105</v>
      </c>
      <c r="U1" s="2" t="s">
        <v>106</v>
      </c>
      <c r="V1" s="2" t="s">
        <v>107</v>
      </c>
    </row>
    <row r="2" s="1" customFormat="1" spans="1:22">
      <c r="A2" s="3">
        <v>999222673691608</v>
      </c>
      <c r="B2" s="1" t="s">
        <v>108</v>
      </c>
      <c r="C2" s="1" t="s">
        <v>109</v>
      </c>
      <c r="D2" s="1" t="s">
        <v>110</v>
      </c>
      <c r="E2" s="1" t="s">
        <v>111</v>
      </c>
      <c r="F2" s="1" t="s">
        <v>108</v>
      </c>
      <c r="G2" s="1" t="s">
        <v>112</v>
      </c>
      <c r="H2" s="1" t="s">
        <v>113</v>
      </c>
      <c r="I2" s="1" t="s">
        <v>114</v>
      </c>
      <c r="J2" s="1" t="s">
        <v>30</v>
      </c>
      <c r="K2" s="1" t="s">
        <v>115</v>
      </c>
      <c r="L2" s="1" t="s">
        <v>115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  <c r="U2" s="1" t="s">
        <v>123</v>
      </c>
      <c r="V2" s="1" t="s">
        <v>124</v>
      </c>
    </row>
    <row r="3" s="1" customFormat="1" spans="1:22">
      <c r="A3" s="3">
        <v>999222592014506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108</v>
      </c>
      <c r="G3" s="1" t="s">
        <v>112</v>
      </c>
      <c r="H3" s="1" t="s">
        <v>113</v>
      </c>
      <c r="I3" s="1" t="s">
        <v>129</v>
      </c>
      <c r="J3" s="1" t="s">
        <v>30</v>
      </c>
      <c r="K3" s="1" t="s">
        <v>130</v>
      </c>
      <c r="L3" s="1" t="s">
        <v>130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131</v>
      </c>
      <c r="S3" s="1" t="s">
        <v>121</v>
      </c>
      <c r="T3" s="1" t="s">
        <v>122</v>
      </c>
      <c r="U3" s="1" t="s">
        <v>123</v>
      </c>
      <c r="V3" s="1" t="s">
        <v>132</v>
      </c>
    </row>
    <row r="4" s="1" customFormat="1" spans="1:22">
      <c r="A4" s="3">
        <v>999222482951413</v>
      </c>
      <c r="B4" s="1" t="s">
        <v>133</v>
      </c>
      <c r="C4" s="1" t="s">
        <v>134</v>
      </c>
      <c r="D4" s="1" t="s">
        <v>135</v>
      </c>
      <c r="E4" s="1" t="s">
        <v>136</v>
      </c>
      <c r="F4" s="1" t="s">
        <v>137</v>
      </c>
      <c r="G4" s="1" t="s">
        <v>112</v>
      </c>
      <c r="H4" s="1" t="s">
        <v>113</v>
      </c>
      <c r="I4" s="1" t="s">
        <v>138</v>
      </c>
      <c r="J4" s="1" t="s">
        <v>30</v>
      </c>
      <c r="K4" s="1" t="s">
        <v>139</v>
      </c>
      <c r="L4" s="1" t="s">
        <v>139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119</v>
      </c>
      <c r="R4" s="1" t="s">
        <v>140</v>
      </c>
      <c r="S4" s="1" t="s">
        <v>121</v>
      </c>
      <c r="T4" s="1" t="s">
        <v>122</v>
      </c>
      <c r="U4" s="1" t="s">
        <v>141</v>
      </c>
      <c r="V4" s="1" t="s">
        <v>142</v>
      </c>
    </row>
    <row r="5" s="1" customFormat="1" spans="1:22">
      <c r="A5" s="3">
        <v>999222473644915</v>
      </c>
      <c r="B5" s="1" t="s">
        <v>133</v>
      </c>
      <c r="C5" s="1" t="s">
        <v>143</v>
      </c>
      <c r="D5" s="1" t="s">
        <v>144</v>
      </c>
      <c r="E5" s="1" t="s">
        <v>145</v>
      </c>
      <c r="F5" s="1" t="s">
        <v>108</v>
      </c>
      <c r="G5" s="1" t="s">
        <v>112</v>
      </c>
      <c r="H5" s="1" t="s">
        <v>113</v>
      </c>
      <c r="I5" s="1" t="s">
        <v>146</v>
      </c>
      <c r="J5" s="1" t="s">
        <v>30</v>
      </c>
      <c r="K5" s="1" t="s">
        <v>147</v>
      </c>
      <c r="L5" s="1" t="s">
        <v>147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119</v>
      </c>
      <c r="R5" s="1" t="s">
        <v>148</v>
      </c>
      <c r="S5" s="1" t="s">
        <v>121</v>
      </c>
      <c r="T5" s="1" t="s">
        <v>122</v>
      </c>
      <c r="U5" s="1" t="s">
        <v>141</v>
      </c>
      <c r="V5" s="1" t="s">
        <v>124</v>
      </c>
    </row>
    <row r="6" s="1" customFormat="1" spans="1:22">
      <c r="A6" s="3">
        <v>999222460013740</v>
      </c>
      <c r="B6" s="1" t="s">
        <v>149</v>
      </c>
      <c r="C6" s="1" t="s">
        <v>150</v>
      </c>
      <c r="D6" s="1" t="s">
        <v>151</v>
      </c>
      <c r="E6" s="1" t="s">
        <v>152</v>
      </c>
      <c r="F6" s="1" t="s">
        <v>108</v>
      </c>
      <c r="G6" s="1" t="s">
        <v>112</v>
      </c>
      <c r="H6" s="1" t="s">
        <v>113</v>
      </c>
      <c r="I6" s="1" t="s">
        <v>153</v>
      </c>
      <c r="J6" s="1" t="s">
        <v>30</v>
      </c>
      <c r="K6" s="1" t="s">
        <v>154</v>
      </c>
      <c r="L6" s="1" t="s">
        <v>154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119</v>
      </c>
      <c r="R6" s="1" t="s">
        <v>155</v>
      </c>
      <c r="S6" s="1" t="s">
        <v>121</v>
      </c>
      <c r="T6" s="1" t="s">
        <v>122</v>
      </c>
      <c r="U6" s="1" t="s">
        <v>123</v>
      </c>
      <c r="V6" s="1" t="s">
        <v>124</v>
      </c>
    </row>
    <row r="7" s="1" customFormat="1" spans="1:22">
      <c r="A7" s="3">
        <v>999222423113912</v>
      </c>
      <c r="B7" s="1" t="s">
        <v>156</v>
      </c>
      <c r="C7" s="1" t="s">
        <v>157</v>
      </c>
      <c r="D7" s="1" t="s">
        <v>158</v>
      </c>
      <c r="E7" s="1" t="s">
        <v>159</v>
      </c>
      <c r="F7" s="1" t="s">
        <v>137</v>
      </c>
      <c r="G7" s="1" t="s">
        <v>112</v>
      </c>
      <c r="H7" s="1" t="s">
        <v>113</v>
      </c>
      <c r="I7" s="1" t="s">
        <v>160</v>
      </c>
      <c r="J7" s="1" t="s">
        <v>30</v>
      </c>
      <c r="K7" s="1" t="s">
        <v>139</v>
      </c>
      <c r="L7" s="1" t="s">
        <v>139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119</v>
      </c>
      <c r="R7" s="1" t="s">
        <v>161</v>
      </c>
      <c r="S7" s="1" t="s">
        <v>121</v>
      </c>
      <c r="T7" s="1" t="s">
        <v>122</v>
      </c>
      <c r="U7" s="1" t="s">
        <v>123</v>
      </c>
      <c r="V7" s="1" t="s">
        <v>124</v>
      </c>
    </row>
    <row r="8" s="1" customFormat="1" spans="1:22">
      <c r="A8" s="3">
        <v>999222254754968</v>
      </c>
      <c r="B8" s="1" t="s">
        <v>162</v>
      </c>
      <c r="C8" s="1" t="s">
        <v>163</v>
      </c>
      <c r="D8" s="1" t="s">
        <v>164</v>
      </c>
      <c r="E8" s="1" t="s">
        <v>165</v>
      </c>
      <c r="F8" s="1" t="s">
        <v>166</v>
      </c>
      <c r="G8" s="1" t="s">
        <v>112</v>
      </c>
      <c r="H8" s="1" t="s">
        <v>113</v>
      </c>
      <c r="I8" s="1" t="s">
        <v>167</v>
      </c>
      <c r="J8" s="1" t="s">
        <v>30</v>
      </c>
      <c r="K8" s="1" t="s">
        <v>168</v>
      </c>
      <c r="L8" s="1" t="s">
        <v>168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119</v>
      </c>
      <c r="R8" s="1" t="s">
        <v>169</v>
      </c>
      <c r="S8" s="1" t="s">
        <v>121</v>
      </c>
      <c r="T8" s="1" t="s">
        <v>122</v>
      </c>
      <c r="U8" s="1" t="s">
        <v>141</v>
      </c>
      <c r="V8" s="1" t="s">
        <v>142</v>
      </c>
    </row>
    <row r="9" s="1" customFormat="1" spans="1:22">
      <c r="A9" s="3">
        <v>21461825801</v>
      </c>
      <c r="B9" s="1" t="s">
        <v>170</v>
      </c>
      <c r="C9" s="1" t="s">
        <v>171</v>
      </c>
      <c r="D9" s="1" t="s">
        <v>172</v>
      </c>
      <c r="E9" s="1" t="s">
        <v>173</v>
      </c>
      <c r="F9" s="1" t="s">
        <v>137</v>
      </c>
      <c r="G9" s="1" t="s">
        <v>112</v>
      </c>
      <c r="H9" s="1" t="s">
        <v>113</v>
      </c>
      <c r="I9" s="1" t="s">
        <v>174</v>
      </c>
      <c r="J9" s="1" t="s">
        <v>30</v>
      </c>
      <c r="K9" s="1" t="s">
        <v>175</v>
      </c>
      <c r="L9" s="1" t="s">
        <v>175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119</v>
      </c>
      <c r="R9" s="1" t="s">
        <v>176</v>
      </c>
      <c r="S9" s="1" t="s">
        <v>121</v>
      </c>
      <c r="T9" s="1" t="s">
        <v>122</v>
      </c>
      <c r="U9" s="1" t="s">
        <v>123</v>
      </c>
      <c r="V9" s="1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2023-02-16T02:07:00Z</dcterms:created>
  <dcterms:modified xsi:type="dcterms:W3CDTF">2023-02-16T02:18:30Z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05D6EF3771634A3A8C218259041AC646</vt:lpwstr>
  </property>
  <property fmtid="{D5CDD505-2E9C-101B-9397-08002B2CF9AE}" pid="3" name="KSOProductBuildVer">
    <vt:lpwstr>2052-11.1.0.13703</vt:lpwstr>
  </property>
</Properties>
</file>