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<sst xmlns="http://schemas.openxmlformats.org/spreadsheetml/2006/main" count="634" uniqueCount="240">
  <si>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</si>
  <si>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</si>
  <si>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</si>
  <si>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</si>
  <si>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</si>
  <si>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</si>
  <si>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</si>
  <si>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</si>
  <si>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</si>
  <si>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</si>
  <si>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</si>
  <si>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</si>
  <si>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</si>
  <si>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</si>
  <si>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</si>
  <si>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</si>
  <si>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</si>
  <si>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</si>
  <si>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</si>
  <si>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</si>
  <si>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</si>
  <si>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</si>
  <si>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</si>
  <si>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</si>
  <si>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</si>
  <si>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999222267832012	</t>
  </si>
  <si>
    <t>Ctrip</t>
  </si>
  <si>
    <t>正常</t>
  </si>
  <si>
    <t>[勐海]西双版纳悦椿温泉度假酒店(66092126)</t>
  </si>
  <si>
    <t>恒春雨林双床房&lt;至多8间&gt;&lt;2人入住&gt;&lt;早餐&gt;</t>
  </si>
  <si>
    <t>CNY</t>
  </si>
  <si>
    <t>郝曼希</t>
  </si>
  <si>
    <t>CA13744230215CNY</t>
  </si>
  <si>
    <t>未提现</t>
  </si>
  <si>
    <t>携程开票</t>
  </si>
  <si>
    <t xml:space="preserve">2961646	</t>
  </si>
  <si>
    <t xml:space="preserve">	</t>
  </si>
  <si>
    <t xml:space="preserve">999222271259105	</t>
  </si>
  <si>
    <t>常琴,胡宁</t>
  </si>
  <si>
    <t xml:space="preserve">2962870	</t>
  </si>
  <si>
    <t xml:space="preserve">999222280078232	</t>
  </si>
  <si>
    <t>[台中]默默旅宿(Mo BnB)(80942064)</t>
  </si>
  <si>
    <t>经典双人房&lt;至多8间&gt;&lt;2人入住&gt;&lt;早餐&gt;</t>
  </si>
  <si>
    <t>Yea/We-jen</t>
  </si>
  <si>
    <t xml:space="preserve">2964885	</t>
  </si>
  <si>
    <t xml:space="preserve">-1442612762	</t>
  </si>
  <si>
    <t xml:space="preserve">999222298307037	</t>
  </si>
  <si>
    <t>方怡</t>
  </si>
  <si>
    <t xml:space="preserve">2968896	</t>
  </si>
  <si>
    <t xml:space="preserve">999222337377567	</t>
  </si>
  <si>
    <t>[北京]汉庭优佳酒店(北京首都机场店)(76436508)</t>
  </si>
  <si>
    <t>双床房&lt;至多8间&gt;&lt;2人入住&gt;</t>
  </si>
  <si>
    <t>曹凤,曹思友</t>
  </si>
  <si>
    <t xml:space="preserve">2975500	</t>
  </si>
  <si>
    <t xml:space="preserve">R1013121107304529001	</t>
  </si>
  <si>
    <t xml:space="preserve">999222368718262	</t>
  </si>
  <si>
    <t>[台东]台东小天使民宿(Angel Pension)(81210988)</t>
  </si>
  <si>
    <t>高级双人房&lt;至多8间&gt;&lt;2人入住&gt;</t>
  </si>
  <si>
    <t>YU/PEIJUNG</t>
  </si>
  <si>
    <t xml:space="preserve">2980734	</t>
  </si>
  <si>
    <t xml:space="preserve">01_63d2ab30a929a	</t>
  </si>
  <si>
    <t xml:space="preserve">999222383135420	</t>
  </si>
  <si>
    <t>[台东]台东娜路弯花园酒店(Formosan Naruwan Garden Hotel)(81210194)</t>
  </si>
  <si>
    <t>豪华双人房&lt;至多8间&gt;&lt;2人入住&gt;&lt;早餐&gt;</t>
  </si>
  <si>
    <t>LIN/MEI LIEN,LIN/MEI LIEN</t>
  </si>
  <si>
    <t xml:space="preserve">2983083	</t>
  </si>
  <si>
    <t xml:space="preserve">242701	</t>
  </si>
  <si>
    <t xml:space="preserve">999222402471670	</t>
  </si>
  <si>
    <t>[南投]南投知竹常乐主题民宿(Live in Happiness B&amp;B)(81210449)</t>
  </si>
  <si>
    <t>标准双人间&lt;至多8间&gt;&lt;2人入住&gt;</t>
  </si>
  <si>
    <t>YANG/CHIENYING</t>
  </si>
  <si>
    <t xml:space="preserve">2985959	</t>
  </si>
  <si>
    <t xml:space="preserve">01_63d553cad9223	</t>
  </si>
  <si>
    <t xml:space="preserve">999222411881361	</t>
  </si>
  <si>
    <t>[西安]西安君乐城堡酒店(65168668)</t>
  </si>
  <si>
    <t>豪华房-双床&lt;至多8间&gt;&lt;2人入住&gt;&lt;早餐&gt;</t>
  </si>
  <si>
    <t>程康勇</t>
  </si>
  <si>
    <t xml:space="preserve">2987339	</t>
  </si>
  <si>
    <t xml:space="preserve">2094063	</t>
  </si>
  <si>
    <t xml:space="preserve">999222420715630	</t>
  </si>
  <si>
    <t>[南通]汉庭酒店(南通北大街店)(80249609)</t>
  </si>
  <si>
    <t>大床房&lt;至多8间&gt;&lt;2人入住&gt;</t>
  </si>
  <si>
    <t>王俊</t>
  </si>
  <si>
    <t xml:space="preserve">2988481	</t>
  </si>
  <si>
    <t xml:space="preserve">R2260005107743881001	</t>
  </si>
  <si>
    <t xml:space="preserve">999222421839199	</t>
  </si>
  <si>
    <t>[东莞]东莞银丰花园酒店(93870782)</t>
  </si>
  <si>
    <t>特惠房&lt;至多8间&gt;&lt;2人入住&gt;</t>
  </si>
  <si>
    <t>吴小云</t>
  </si>
  <si>
    <t xml:space="preserve">2988642	</t>
  </si>
  <si>
    <t xml:space="preserve">Acknowledged	</t>
  </si>
  <si>
    <t xml:space="preserve">999222422114823	</t>
  </si>
  <si>
    <t>豪华双人房&lt;至多8间&gt;&lt;2人入住&gt;</t>
  </si>
  <si>
    <t xml:space="preserve">2988760	</t>
  </si>
  <si>
    <t xml:space="preserve">01_63d6f79b31d70	</t>
  </si>
  <si>
    <t xml:space="preserve">999222424700618	</t>
  </si>
  <si>
    <t>[文昌]文昌南国温德姆花园酒店(92491028)</t>
  </si>
  <si>
    <t>花园双床房&lt;至多8间&gt;&lt;2人入住&gt;&lt;早餐&gt;</t>
  </si>
  <si>
    <t>刘三</t>
  </si>
  <si>
    <t xml:space="preserve">2989260	</t>
  </si>
  <si>
    <t xml:space="preserve">90019EE008738	</t>
  </si>
  <si>
    <t xml:space="preserve">999222424726123	</t>
  </si>
  <si>
    <t>吴建波</t>
  </si>
  <si>
    <t xml:space="preserve">2989267	</t>
  </si>
  <si>
    <t xml:space="preserve">90019EE008739	</t>
  </si>
  <si>
    <t xml:space="preserve">999222424852715	</t>
  </si>
  <si>
    <t>[南宁]城市便捷酒店(南宁朝阳百盛步行街店）(68326860)</t>
  </si>
  <si>
    <t>标准大床房&lt;2人入住&gt;&lt;早餐&gt;</t>
  </si>
  <si>
    <t>杨丽娇</t>
  </si>
  <si>
    <t xml:space="preserve">2989286	</t>
  </si>
  <si>
    <t xml:space="preserve">R_0771061_4714856	</t>
  </si>
  <si>
    <t xml:space="preserve">999222427795988	</t>
  </si>
  <si>
    <t>[南京]南京富建城市酒店(80247706)</t>
  </si>
  <si>
    <t>商务大床间&lt;2人入住&gt;&lt;早餐&gt;</t>
  </si>
  <si>
    <t>张轮金</t>
  </si>
  <si>
    <t xml:space="preserve">2989901	</t>
  </si>
  <si>
    <t>取消</t>
  </si>
  <si>
    <t xml:space="preserve">999222432637439	</t>
  </si>
  <si>
    <t>[大新]尚客优精选酒店(大新汽车站店)(92484346)</t>
  </si>
  <si>
    <t>特惠大床房&lt;至多8间&gt;&lt;2人入住&gt;</t>
  </si>
  <si>
    <t>刘东霖</t>
  </si>
  <si>
    <t xml:space="preserve">2990432	</t>
  </si>
  <si>
    <t xml:space="preserve">(THK)YD02827230130184141644;	</t>
  </si>
  <si>
    <t xml:space="preserve">999222436159881	</t>
  </si>
  <si>
    <t>[台东]台东知本金都大饭店(Hotel Royal Kingdom)(81210464)</t>
  </si>
  <si>
    <t>LU/JINGJING</t>
  </si>
  <si>
    <t xml:space="preserve">2991120	</t>
  </si>
  <si>
    <t xml:space="preserve">999221828823645	</t>
  </si>
  <si>
    <t>未知</t>
  </si>
  <si>
    <t>[南京]南京弘阳酒店(93874256)</t>
  </si>
  <si>
    <t>商务套房&lt;至多8间&gt;&lt;2人入住&gt;</t>
  </si>
  <si>
    <t>张雅琦</t>
  </si>
  <si>
    <t xml:space="preserve">2814417	</t>
  </si>
  <si>
    <t>，</t>
  </si>
  <si>
    <t>999222280078232</t>
  </si>
  <si>
    <t>999221828823645</t>
  </si>
  <si>
    <t>本期收回671元</t>
  </si>
  <si>
    <t xml:space="preserve"> 9398 CNY</t>
  </si>
  <si>
    <t>A230215092341481</t>
  </si>
  <si>
    <t>A230215092426481</t>
  </si>
  <si>
    <t>总计：9398元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</si>
  <si>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</si>
  <si>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</si>
  <si>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</si>
  <si>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</si>
  <si>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</si>
  <si>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</si>
  <si>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</si>
  <si>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</si>
  <si>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</si>
  <si>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</si>
  <si>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</si>
  <si>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</si>
  <si>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</si>
  <si>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</si>
  <si>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</si>
  <si>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</si>
  <si>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</si>
  <si>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</si>
  <si>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</si>
  <si>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</si>
  <si>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2991120</t>
  </si>
  <si>
    <t>台东知本金都大饭店</t>
  </si>
  <si>
    <t>LU JINGJING</t>
  </si>
  <si>
    <t>2023-01-31</t>
  </si>
  <si>
    <t>退房日月结</t>
  </si>
  <si>
    <t>346.00</t>
  </si>
  <si>
    <t>RMB</t>
  </si>
  <si>
    <t>0</t>
  </si>
  <si>
    <t>0.00</t>
  </si>
  <si>
    <t>携程汇登国内直连</t>
  </si>
  <si>
    <t>01.011264</t>
  </si>
  <si>
    <t>2023-01-30 22:10:37</t>
  </si>
  <si>
    <t>否</t>
  </si>
  <si>
    <t>广州汇登信息科技有限公司</t>
  </si>
  <si>
    <t>直连</t>
  </si>
  <si>
    <t>中国</t>
  </si>
  <si>
    <t>2990432</t>
  </si>
  <si>
    <t>尚客优精选酒店(大新汽车站店)</t>
  </si>
  <si>
    <t>108.00</t>
  </si>
  <si>
    <t>2023-01-30 18:41:42</t>
  </si>
  <si>
    <t>2989901</t>
  </si>
  <si>
    <t>南京富建城市酒店</t>
  </si>
  <si>
    <t>216.00</t>
  </si>
  <si>
    <t>2023-01-30 15:42:58</t>
  </si>
  <si>
    <t>2989267</t>
  </si>
  <si>
    <t>文昌南国温德姆花园酒店</t>
  </si>
  <si>
    <t>591.00</t>
  </si>
  <si>
    <t>2023-01-30 11:53:50</t>
  </si>
  <si>
    <t>2989260</t>
  </si>
  <si>
    <t>2023-01-30 11:52:00</t>
  </si>
  <si>
    <t>2988760</t>
  </si>
  <si>
    <t>台东小天使民宿</t>
  </si>
  <si>
    <t>YU PEIJUNG</t>
  </si>
  <si>
    <t>573.00</t>
  </si>
  <si>
    <t>2023-01-30 06:47:31</t>
  </si>
  <si>
    <t>2988642</t>
  </si>
  <si>
    <t>东莞银丰花园酒店</t>
  </si>
  <si>
    <t>184.00</t>
  </si>
  <si>
    <t>2023-01-30 03:37:10</t>
  </si>
  <si>
    <t>2988481</t>
  </si>
  <si>
    <t>汉庭酒店(南通北大街店)</t>
  </si>
  <si>
    <t>141.00</t>
  </si>
  <si>
    <t>2023-01-30 00:51:23</t>
  </si>
  <si>
    <t>2023-01-29</t>
  </si>
  <si>
    <t>2987339</t>
  </si>
  <si>
    <t>西安君乐城堡酒店</t>
  </si>
  <si>
    <t>571.00</t>
  </si>
  <si>
    <t>2023-01-29 16:50:28</t>
  </si>
  <si>
    <t>2985959</t>
  </si>
  <si>
    <t>南投知竹常乐主题民宿</t>
  </si>
  <si>
    <t>YANG CHIENYING</t>
  </si>
  <si>
    <t>267.00</t>
  </si>
  <si>
    <t>2023-01-29 00:56:23</t>
  </si>
  <si>
    <t>2023-01-27</t>
  </si>
  <si>
    <t>2983083</t>
  </si>
  <si>
    <t>台东娜路弯花园酒店</t>
  </si>
  <si>
    <t>LIN MEI LIEN,LIN MEI LIEN</t>
  </si>
  <si>
    <t>530.00</t>
  </si>
  <si>
    <t>2023-01-27 22:01:41</t>
  </si>
  <si>
    <t>2980734</t>
  </si>
  <si>
    <t>488.00</t>
  </si>
  <si>
    <t>2023-01-27 00:32:41</t>
  </si>
  <si>
    <t>2023-01-24</t>
  </si>
  <si>
    <t>2975500</t>
  </si>
  <si>
    <t>汉庭优佳酒店(北京首都机场店)</t>
  </si>
  <si>
    <t>454.00</t>
  </si>
  <si>
    <t>2023-01-24 22:48:51</t>
  </si>
  <si>
    <t>2023-01-21</t>
  </si>
  <si>
    <t>2968896</t>
  </si>
  <si>
    <t>西双版纳悦椿温泉度假酒店</t>
  </si>
  <si>
    <t>811.00</t>
  </si>
  <si>
    <t>2023-01-21 22:22:49</t>
  </si>
  <si>
    <t>2023-01-19</t>
  </si>
  <si>
    <t>2962870</t>
  </si>
  <si>
    <t>1620.00</t>
  </si>
  <si>
    <t>2023-01-19 14:59:11</t>
  </si>
  <si>
    <t>2961646</t>
  </si>
  <si>
    <t>810.00</t>
  </si>
  <si>
    <t>2023-01-19 02:11:59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</si>
</sst>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44956</v>
      </c>
      <c r="G2" s="6">
        <v>44957</v>
      </c>
      <c r="H2" s="4">
        <v>1</v>
      </c>
      <c r="I2" s="4">
        <v>1</v>
      </c>
      <c r="J2" s="4">
        <v>1</v>
      </c>
      <c r="K2" s="4" t="s">
        <v>30</v>
      </c>
      <c r="L2" s="4">
        <v>810</v>
      </c>
      <c r="M2" s="4">
        <v>810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44972</v>
      </c>
      <c r="T2" s="4" t="s">
        <v>34</v>
      </c>
      <c r="U2" s="4">
        <v>810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44956</v>
      </c>
      <c r="G3" s="6">
        <v>44957</v>
      </c>
      <c r="H3" s="4">
        <v>2</v>
      </c>
      <c r="I3" s="4">
        <v>1</v>
      </c>
      <c r="J3" s="4">
        <v>2</v>
      </c>
      <c r="K3" s="4" t="s">
        <v>30</v>
      </c>
      <c r="L3" s="4">
        <v>1620</v>
      </c>
      <c r="M3" s="4">
        <v>1620</v>
      </c>
      <c r="N3" s="4" t="s">
        <v>38</v>
      </c>
      <c r="O3" s="4" t="s">
        <v>32</v>
      </c>
      <c r="P3" s="4" t="s">
        <v>33</v>
      </c>
      <c r="Q3" s="4">
        <v>0</v>
      </c>
      <c r="R3" s="7">
        <v>44945</v>
      </c>
      <c r="S3" s="6">
        <v>44972</v>
      </c>
      <c r="T3" s="4" t="s">
        <v>34</v>
      </c>
      <c r="U3" s="4">
        <v>1620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44956</v>
      </c>
      <c r="G4" s="6">
        <v>44957</v>
      </c>
      <c r="H4" s="4">
        <v>1</v>
      </c>
      <c r="I4" s="4">
        <v>1</v>
      </c>
      <c r="J4" s="4">
        <v>1</v>
      </c>
      <c r="K4" s="4" t="s">
        <v>30</v>
      </c>
      <c r="L4" s="4">
        <v>426</v>
      </c>
      <c r="M4" s="4">
        <v>426</v>
      </c>
      <c r="N4" s="4" t="s">
        <v>43</v>
      </c>
      <c r="O4" s="4" t="s">
        <v>32</v>
      </c>
      <c r="P4" s="4" t="s">
        <v>33</v>
      </c>
      <c r="Q4" s="4">
        <v>0</v>
      </c>
      <c r="R4" s="7">
        <v>44946</v>
      </c>
      <c r="S4" s="6">
        <v>44972</v>
      </c>
      <c r="T4" s="4" t="s">
        <v>34</v>
      </c>
      <c r="U4" s="4">
        <v>426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44956</v>
      </c>
      <c r="G5" s="6">
        <v>44957</v>
      </c>
      <c r="H5" s="4">
        <v>1</v>
      </c>
      <c r="I5" s="4">
        <v>1</v>
      </c>
      <c r="J5" s="4">
        <v>1</v>
      </c>
      <c r="K5" s="4" t="s">
        <v>30</v>
      </c>
      <c r="L5" s="4">
        <v>811</v>
      </c>
      <c r="M5" s="4">
        <v>811</v>
      </c>
      <c r="N5" s="4" t="s">
        <v>47</v>
      </c>
      <c r="O5" s="4" t="s">
        <v>32</v>
      </c>
      <c r="P5" s="4" t="s">
        <v>33</v>
      </c>
      <c r="Q5" s="4">
        <v>0</v>
      </c>
      <c r="R5" s="7">
        <v>44947</v>
      </c>
      <c r="S5" s="6">
        <v>44972</v>
      </c>
      <c r="T5" s="4" t="s">
        <v>34</v>
      </c>
      <c r="U5" s="4">
        <v>811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44956</v>
      </c>
      <c r="G6" s="6">
        <v>44957</v>
      </c>
      <c r="H6" s="4">
        <v>2</v>
      </c>
      <c r="I6" s="4">
        <v>1</v>
      </c>
      <c r="J6" s="4">
        <v>2</v>
      </c>
      <c r="K6" s="4" t="s">
        <v>30</v>
      </c>
      <c r="L6" s="4">
        <v>454</v>
      </c>
      <c r="M6" s="4">
        <v>454</v>
      </c>
      <c r="N6" s="4" t="s">
        <v>52</v>
      </c>
      <c r="O6" s="4" t="s">
        <v>32</v>
      </c>
      <c r="P6" s="4" t="s">
        <v>33</v>
      </c>
      <c r="Q6" s="4">
        <v>0</v>
      </c>
      <c r="R6" s="7">
        <v>44950</v>
      </c>
      <c r="S6" s="6">
        <v>44972</v>
      </c>
      <c r="T6" s="4" t="s">
        <v>34</v>
      </c>
      <c r="U6" s="4">
        <v>454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44956</v>
      </c>
      <c r="G7" s="6">
        <v>44957</v>
      </c>
      <c r="H7" s="4">
        <v>1</v>
      </c>
      <c r="I7" s="4">
        <v>1</v>
      </c>
      <c r="J7" s="4">
        <v>1</v>
      </c>
      <c r="K7" s="4" t="s">
        <v>30</v>
      </c>
      <c r="L7" s="4">
        <v>488</v>
      </c>
      <c r="M7" s="4">
        <v>488</v>
      </c>
      <c r="N7" s="4" t="s">
        <v>58</v>
      </c>
      <c r="O7" s="4" t="s">
        <v>32</v>
      </c>
      <c r="P7" s="4" t="s">
        <v>33</v>
      </c>
      <c r="Q7" s="4">
        <v>0</v>
      </c>
      <c r="R7" s="7">
        <v>44953</v>
      </c>
      <c r="S7" s="6">
        <v>44972</v>
      </c>
      <c r="T7" s="4" t="s">
        <v>34</v>
      </c>
      <c r="U7" s="4">
        <v>488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44956</v>
      </c>
      <c r="G8" s="6">
        <v>44957</v>
      </c>
      <c r="H8" s="4">
        <v>1</v>
      </c>
      <c r="I8" s="4">
        <v>1</v>
      </c>
      <c r="J8" s="4">
        <v>1</v>
      </c>
      <c r="K8" s="4" t="s">
        <v>30</v>
      </c>
      <c r="L8" s="4">
        <v>530</v>
      </c>
      <c r="M8" s="4">
        <v>530</v>
      </c>
      <c r="N8" s="4" t="s">
        <v>64</v>
      </c>
      <c r="O8" s="4" t="s">
        <v>32</v>
      </c>
      <c r="P8" s="4" t="s">
        <v>33</v>
      </c>
      <c r="Q8" s="4">
        <v>0</v>
      </c>
      <c r="R8" s="7">
        <v>44953</v>
      </c>
      <c r="S8" s="6">
        <v>44972</v>
      </c>
      <c r="T8" s="4" t="s">
        <v>34</v>
      </c>
      <c r="U8" s="4">
        <v>530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44956</v>
      </c>
      <c r="G9" s="6">
        <v>44957</v>
      </c>
      <c r="H9" s="4">
        <v>1</v>
      </c>
      <c r="I9" s="4">
        <v>1</v>
      </c>
      <c r="J9" s="4">
        <v>1</v>
      </c>
      <c r="K9" s="4" t="s">
        <v>30</v>
      </c>
      <c r="L9" s="4">
        <v>267</v>
      </c>
      <c r="M9" s="4">
        <v>267</v>
      </c>
      <c r="N9" s="4" t="s">
        <v>70</v>
      </c>
      <c r="O9" s="4" t="s">
        <v>32</v>
      </c>
      <c r="P9" s="4" t="s">
        <v>33</v>
      </c>
      <c r="Q9" s="4">
        <v>0</v>
      </c>
      <c r="R9" s="7">
        <v>44955</v>
      </c>
      <c r="S9" s="6">
        <v>44972</v>
      </c>
      <c r="T9" s="4" t="s">
        <v>34</v>
      </c>
      <c r="U9" s="4">
        <v>267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44956</v>
      </c>
      <c r="G10" s="6">
        <v>44957</v>
      </c>
      <c r="H10" s="4">
        <v>1</v>
      </c>
      <c r="I10" s="4">
        <v>1</v>
      </c>
      <c r="J10" s="4">
        <v>1</v>
      </c>
      <c r="K10" s="4" t="s">
        <v>30</v>
      </c>
      <c r="L10" s="4">
        <v>571</v>
      </c>
      <c r="M10" s="4">
        <v>571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44955</v>
      </c>
      <c r="S10" s="6">
        <v>44972</v>
      </c>
      <c r="T10" s="4" t="s">
        <v>34</v>
      </c>
      <c r="U10" s="4">
        <v>571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44956</v>
      </c>
      <c r="G11" s="6">
        <v>44957</v>
      </c>
      <c r="H11" s="4">
        <v>1</v>
      </c>
      <c r="I11" s="4">
        <v>1</v>
      </c>
      <c r="J11" s="4">
        <v>1</v>
      </c>
      <c r="K11" s="4" t="s">
        <v>30</v>
      </c>
      <c r="L11" s="4">
        <v>141</v>
      </c>
      <c r="M11" s="4">
        <v>141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44956</v>
      </c>
      <c r="S11" s="6">
        <v>44972</v>
      </c>
      <c r="T11" s="4" t="s">
        <v>34</v>
      </c>
      <c r="U11" s="4">
        <v>141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44956</v>
      </c>
      <c r="G12" s="6">
        <v>44957</v>
      </c>
      <c r="H12" s="4">
        <v>1</v>
      </c>
      <c r="I12" s="4">
        <v>1</v>
      </c>
      <c r="J12" s="4">
        <v>1</v>
      </c>
      <c r="K12" s="4" t="s">
        <v>30</v>
      </c>
      <c r="L12" s="4">
        <v>184</v>
      </c>
      <c r="M12" s="4">
        <v>184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44956</v>
      </c>
      <c r="S12" s="6">
        <v>44972</v>
      </c>
      <c r="T12" s="4" t="s">
        <v>34</v>
      </c>
      <c r="U12" s="4">
        <v>184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56</v>
      </c>
      <c r="E13" s="4" t="s">
        <v>92</v>
      </c>
      <c r="F13" s="6">
        <v>44956</v>
      </c>
      <c r="G13" s="6">
        <v>44957</v>
      </c>
      <c r="H13" s="4">
        <v>1</v>
      </c>
      <c r="I13" s="4">
        <v>1</v>
      </c>
      <c r="J13" s="4">
        <v>1</v>
      </c>
      <c r="K13" s="4" t="s">
        <v>30</v>
      </c>
      <c r="L13" s="4">
        <v>573</v>
      </c>
      <c r="M13" s="4">
        <v>573</v>
      </c>
      <c r="N13" s="4" t="s">
        <v>58</v>
      </c>
      <c r="O13" s="4" t="s">
        <v>32</v>
      </c>
      <c r="P13" s="4" t="s">
        <v>33</v>
      </c>
      <c r="Q13" s="4">
        <v>0</v>
      </c>
      <c r="R13" s="7">
        <v>44956</v>
      </c>
      <c r="S13" s="6">
        <v>44972</v>
      </c>
      <c r="T13" s="4" t="s">
        <v>34</v>
      </c>
      <c r="U13" s="4">
        <v>573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44956</v>
      </c>
      <c r="G14" s="6">
        <v>44957</v>
      </c>
      <c r="H14" s="4">
        <v>1</v>
      </c>
      <c r="I14" s="4">
        <v>1</v>
      </c>
      <c r="J14" s="4">
        <v>1</v>
      </c>
      <c r="K14" s="4" t="s">
        <v>30</v>
      </c>
      <c r="L14" s="4">
        <v>591</v>
      </c>
      <c r="M14" s="4">
        <v>591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44956</v>
      </c>
      <c r="S14" s="6">
        <v>44972</v>
      </c>
      <c r="T14" s="4" t="s">
        <v>34</v>
      </c>
      <c r="U14" s="4">
        <v>591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44956</v>
      </c>
      <c r="G15" s="6">
        <v>44957</v>
      </c>
      <c r="H15" s="4">
        <v>1</v>
      </c>
      <c r="I15" s="4">
        <v>1</v>
      </c>
      <c r="J15" s="4">
        <v>1</v>
      </c>
      <c r="K15" s="4" t="s">
        <v>30</v>
      </c>
      <c r="L15" s="4">
        <v>591</v>
      </c>
      <c r="M15" s="4">
        <v>591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44956</v>
      </c>
      <c r="S15" s="6">
        <v>44972</v>
      </c>
      <c r="T15" s="4" t="s">
        <v>34</v>
      </c>
      <c r="U15" s="4">
        <v>591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44956</v>
      </c>
      <c r="G16" s="6">
        <v>44957</v>
      </c>
      <c r="H16" s="4">
        <v>1</v>
      </c>
      <c r="I16" s="4">
        <v>1</v>
      </c>
      <c r="J16" s="4">
        <v>1</v>
      </c>
      <c r="K16" s="4" t="s">
        <v>30</v>
      </c>
      <c r="L16" s="4">
        <v>268</v>
      </c>
      <c r="M16" s="4">
        <v>268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44956</v>
      </c>
      <c r="S16" s="6">
        <v>44972</v>
      </c>
      <c r="T16" s="4" t="s">
        <v>34</v>
      </c>
      <c r="U16" s="4">
        <v>268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44956</v>
      </c>
      <c r="G17" s="6">
        <v>44957</v>
      </c>
      <c r="H17" s="4">
        <v>1</v>
      </c>
      <c r="I17" s="4">
        <v>1</v>
      </c>
      <c r="J17" s="4">
        <v>1</v>
      </c>
      <c r="K17" s="4" t="s">
        <v>30</v>
      </c>
      <c r="L17" s="4">
        <v>216</v>
      </c>
      <c r="M17" s="4">
        <v>216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44956</v>
      </c>
      <c r="S17" s="6">
        <v>44972</v>
      </c>
      <c r="T17" s="4" t="s">
        <v>34</v>
      </c>
      <c r="U17" s="4">
        <v>216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105</v>
      </c>
      <c r="B18" s="4" t="s">
        <v>26</v>
      </c>
      <c r="C18" s="4" t="s">
        <v>116</v>
      </c>
      <c r="D18" s="4" t="s">
        <v>106</v>
      </c>
      <c r="E18" s="4" t="s">
        <v>107</v>
      </c>
      <c r="F18" s="6">
        <v>44956</v>
      </c>
      <c r="G18" s="6">
        <v>44957</v>
      </c>
      <c r="H18" s="4">
        <v>1</v>
      </c>
      <c r="I18" s="4">
        <v>1</v>
      </c>
      <c r="J18" s="4">
        <v>1</v>
      </c>
      <c r="K18" s="4" t="s">
        <v>30</v>
      </c>
      <c r="L18" s="4">
        <v>-268</v>
      </c>
      <c r="M18" s="4">
        <v>-268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44956</v>
      </c>
      <c r="S18" s="6">
        <v>44972</v>
      </c>
      <c r="T18" s="4" t="s">
        <v>34</v>
      </c>
      <c r="U18" s="4">
        <v>-268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44956</v>
      </c>
      <c r="G19" s="6">
        <v>44957</v>
      </c>
      <c r="H19" s="4">
        <v>1</v>
      </c>
      <c r="I19" s="4">
        <v>1</v>
      </c>
      <c r="J19" s="4">
        <v>1</v>
      </c>
      <c r="K19" s="4" t="s">
        <v>30</v>
      </c>
      <c r="L19" s="4">
        <v>108</v>
      </c>
      <c r="M19" s="4">
        <v>108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44956</v>
      </c>
      <c r="S19" s="6">
        <v>44972</v>
      </c>
      <c r="T19" s="4" t="s">
        <v>34</v>
      </c>
      <c r="U19" s="4">
        <v>108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92</v>
      </c>
      <c r="F20" s="6">
        <v>44956</v>
      </c>
      <c r="G20" s="6">
        <v>44957</v>
      </c>
      <c r="H20" s="4">
        <v>1</v>
      </c>
      <c r="I20" s="4">
        <v>1</v>
      </c>
      <c r="J20" s="4">
        <v>1</v>
      </c>
      <c r="K20" s="4" t="s">
        <v>30</v>
      </c>
      <c r="L20" s="4">
        <v>346</v>
      </c>
      <c r="M20" s="4">
        <v>346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44956</v>
      </c>
      <c r="S20" s="6">
        <v>44972</v>
      </c>
      <c r="T20" s="4" t="s">
        <v>34</v>
      </c>
      <c r="U20" s="4">
        <v>346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128</v>
      </c>
      <c r="D21" s="4" t="s">
        <v>129</v>
      </c>
      <c r="E21" s="4" t="s">
        <v>130</v>
      </c>
      <c r="F21" s="6">
        <v>44886</v>
      </c>
      <c r="G21" s="6">
        <v>44887</v>
      </c>
      <c r="H21" s="4">
        <v>1</v>
      </c>
      <c r="I21" s="4">
        <v>1</v>
      </c>
      <c r="J21" s="4">
        <v>1</v>
      </c>
      <c r="K21" s="4" t="s">
        <v>30</v>
      </c>
      <c r="L21" s="4">
        <v>671</v>
      </c>
      <c r="M21" s="4">
        <v>671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44886.9056828704</v>
      </c>
      <c r="S21" s="6">
        <v>44972</v>
      </c>
      <c r="T21" s="4"/>
      <c r="U21" s="4">
        <v>0</v>
      </c>
      <c r="V21" s="4">
        <v>0</v>
      </c>
      <c r="W21" s="4">
        <v>0</v>
      </c>
      <c r="X21" s="4" t="s">
        <v>132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6" sqref="A26:C28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spans="1:9">
      <c r="A2" s="5">
        <v>999222267832012</v>
      </c>
      <c r="B2" s="6">
        <v>44956</v>
      </c>
      <c r="C2" s="6">
        <v>44957</v>
      </c>
      <c r="D2" s="4">
        <v>810</v>
      </c>
      <c r="E2" s="4" t="str">
        <f>VLOOKUP(A2,HOP!A:L,12,0)</f>
        <v>810.00</v>
      </c>
      <c r="F2" s="4" t="str">
        <f>VLOOKUP(A2,HOP!A:C,3,0)</f>
        <v>2961646</v>
      </c>
      <c r="G2" s="4">
        <f>D2-E2</f>
        <v>0</v>
      </c>
      <c r="H2" s="4" t="str">
        <f>$H$1&amp;F2</f>
        <v>，2961646</v>
      </c>
      <c r="I2" s="4" t="str">
        <f>VLOOKUP(A2,HOP!A:U,21,0)</f>
        <v>直连</v>
      </c>
    </row>
    <row r="3" s="4" customFormat="1" spans="1:9">
      <c r="A3" s="5">
        <v>999222271259105</v>
      </c>
      <c r="B3" s="6">
        <v>44956</v>
      </c>
      <c r="C3" s="6">
        <v>44957</v>
      </c>
      <c r="D3" s="4">
        <v>1620</v>
      </c>
      <c r="E3" s="4" t="str">
        <f>VLOOKUP(A3,HOP!A:L,12,0)</f>
        <v>1620.00</v>
      </c>
      <c r="F3" s="4" t="str">
        <f>VLOOKUP(A3,HOP!A:C,3,0)</f>
        <v>2962870</v>
      </c>
      <c r="G3" s="4">
        <f t="shared" ref="G3:G20" si="0">D3-E3</f>
        <v>0</v>
      </c>
      <c r="H3" s="4" t="str">
        <f t="shared" ref="H3:H20" si="1">$H$1&amp;F3</f>
        <v>，2962870</v>
      </c>
      <c r="I3" s="4" t="str">
        <f>VLOOKUP(A3,HOP!A:U,21,0)</f>
        <v>直连</v>
      </c>
    </row>
    <row r="4" s="4" customFormat="1" spans="1:9">
      <c r="A4" s="8" t="s">
        <v>134</v>
      </c>
      <c r="B4" s="6">
        <v>44956</v>
      </c>
      <c r="C4" s="6">
        <v>44957</v>
      </c>
      <c r="D4" s="4">
        <v>426</v>
      </c>
      <c r="E4" s="4">
        <v>426</v>
      </c>
      <c r="F4" s="4">
        <v>2964885</v>
      </c>
      <c r="G4" s="4">
        <f t="shared" si="0"/>
        <v>0</v>
      </c>
      <c r="H4" s="4" t="str">
        <f t="shared" si="1"/>
        <v>，2964885</v>
      </c>
      <c r="I4" s="4" t="e">
        <f>VLOOKUP(A4,HOP!A:U,21,0)</f>
        <v>#N/A</v>
      </c>
    </row>
    <row r="5" s="4" customFormat="1" spans="1:9">
      <c r="A5" s="5">
        <v>999222298307037</v>
      </c>
      <c r="B5" s="6">
        <v>44956</v>
      </c>
      <c r="C5" s="6">
        <v>44957</v>
      </c>
      <c r="D5" s="4">
        <v>811</v>
      </c>
      <c r="E5" s="4" t="str">
        <f>VLOOKUP(A5,HOP!A:L,12,0)</f>
        <v>811.00</v>
      </c>
      <c r="F5" s="4" t="str">
        <f>VLOOKUP(A5,HOP!A:C,3,0)</f>
        <v>2968896</v>
      </c>
      <c r="G5" s="4">
        <f t="shared" si="0"/>
        <v>0</v>
      </c>
      <c r="H5" s="4" t="str">
        <f t="shared" si="1"/>
        <v>，2968896</v>
      </c>
      <c r="I5" s="4" t="str">
        <f>VLOOKUP(A5,HOP!A:U,21,0)</f>
        <v>直连</v>
      </c>
    </row>
    <row r="6" s="4" customFormat="1" spans="1:9">
      <c r="A6" s="5">
        <v>999222337377567</v>
      </c>
      <c r="B6" s="6">
        <v>44956</v>
      </c>
      <c r="C6" s="6">
        <v>44957</v>
      </c>
      <c r="D6" s="4">
        <v>454</v>
      </c>
      <c r="E6" s="4" t="str">
        <f>VLOOKUP(A6,HOP!A:L,12,0)</f>
        <v>454.00</v>
      </c>
      <c r="F6" s="4" t="str">
        <f>VLOOKUP(A6,HOP!A:C,3,0)</f>
        <v>2975500</v>
      </c>
      <c r="G6" s="4">
        <f t="shared" si="0"/>
        <v>0</v>
      </c>
      <c r="H6" s="4" t="str">
        <f t="shared" si="1"/>
        <v>，2975500</v>
      </c>
      <c r="I6" s="4" t="str">
        <f>VLOOKUP(A6,HOP!A:U,21,0)</f>
        <v>直连</v>
      </c>
    </row>
    <row r="7" s="4" customFormat="1" spans="1:9">
      <c r="A7" s="5">
        <v>999222368718262</v>
      </c>
      <c r="B7" s="6">
        <v>44956</v>
      </c>
      <c r="C7" s="6">
        <v>44957</v>
      </c>
      <c r="D7" s="4">
        <v>488</v>
      </c>
      <c r="E7" s="4" t="str">
        <f>VLOOKUP(A7,HOP!A:L,12,0)</f>
        <v>488.00</v>
      </c>
      <c r="F7" s="4" t="str">
        <f>VLOOKUP(A7,HOP!A:C,3,0)</f>
        <v>2980734</v>
      </c>
      <c r="G7" s="4">
        <f t="shared" si="0"/>
        <v>0</v>
      </c>
      <c r="H7" s="4" t="str">
        <f t="shared" si="1"/>
        <v>，2980734</v>
      </c>
      <c r="I7" s="4" t="str">
        <f>VLOOKUP(A7,HOP!A:U,21,0)</f>
        <v>直连</v>
      </c>
    </row>
    <row r="8" s="4" customFormat="1" spans="1:9">
      <c r="A8" s="5">
        <v>999222383135420</v>
      </c>
      <c r="B8" s="6">
        <v>44956</v>
      </c>
      <c r="C8" s="6">
        <v>44957</v>
      </c>
      <c r="D8" s="4">
        <v>530</v>
      </c>
      <c r="E8" s="4" t="str">
        <f>VLOOKUP(A8,HOP!A:L,12,0)</f>
        <v>530.00</v>
      </c>
      <c r="F8" s="4" t="str">
        <f>VLOOKUP(A8,HOP!A:C,3,0)</f>
        <v>2983083</v>
      </c>
      <c r="G8" s="4">
        <f t="shared" si="0"/>
        <v>0</v>
      </c>
      <c r="H8" s="4" t="str">
        <f t="shared" si="1"/>
        <v>，2983083</v>
      </c>
      <c r="I8" s="4" t="str">
        <f>VLOOKUP(A8,HOP!A:U,21,0)</f>
        <v>直连</v>
      </c>
    </row>
    <row r="9" s="4" customFormat="1" spans="1:9">
      <c r="A9" s="5">
        <v>999222402471670</v>
      </c>
      <c r="B9" s="6">
        <v>44956</v>
      </c>
      <c r="C9" s="6">
        <v>44957</v>
      </c>
      <c r="D9" s="4">
        <v>267</v>
      </c>
      <c r="E9" s="4" t="str">
        <f>VLOOKUP(A9,HOP!A:L,12,0)</f>
        <v>267.00</v>
      </c>
      <c r="F9" s="4" t="str">
        <f>VLOOKUP(A9,HOP!A:C,3,0)</f>
        <v>2985959</v>
      </c>
      <c r="G9" s="4">
        <f t="shared" si="0"/>
        <v>0</v>
      </c>
      <c r="H9" s="4" t="str">
        <f t="shared" si="1"/>
        <v>，2985959</v>
      </c>
      <c r="I9" s="4" t="str">
        <f>VLOOKUP(A9,HOP!A:U,21,0)</f>
        <v>直连</v>
      </c>
    </row>
    <row r="10" s="4" customFormat="1" spans="1:9">
      <c r="A10" s="5">
        <v>999222411881361</v>
      </c>
      <c r="B10" s="6">
        <v>44956</v>
      </c>
      <c r="C10" s="6">
        <v>44957</v>
      </c>
      <c r="D10" s="4">
        <v>571</v>
      </c>
      <c r="E10" s="4" t="str">
        <f>VLOOKUP(A10,HOP!A:L,12,0)</f>
        <v>571.00</v>
      </c>
      <c r="F10" s="4" t="str">
        <f>VLOOKUP(A10,HOP!A:C,3,0)</f>
        <v>2987339</v>
      </c>
      <c r="G10" s="4">
        <f t="shared" si="0"/>
        <v>0</v>
      </c>
      <c r="H10" s="4" t="str">
        <f t="shared" si="1"/>
        <v>，2987339</v>
      </c>
      <c r="I10" s="4" t="str">
        <f>VLOOKUP(A10,HOP!A:U,21,0)</f>
        <v>直连</v>
      </c>
    </row>
    <row r="11" s="4" customFormat="1" spans="1:9">
      <c r="A11" s="5">
        <v>999222420715630</v>
      </c>
      <c r="B11" s="6">
        <v>44956</v>
      </c>
      <c r="C11" s="6">
        <v>44957</v>
      </c>
      <c r="D11" s="4">
        <v>141</v>
      </c>
      <c r="E11" s="4" t="str">
        <f>VLOOKUP(A11,HOP!A:L,12,0)</f>
        <v>141.00</v>
      </c>
      <c r="F11" s="4" t="str">
        <f>VLOOKUP(A11,HOP!A:C,3,0)</f>
        <v>2988481</v>
      </c>
      <c r="G11" s="4">
        <f t="shared" si="0"/>
        <v>0</v>
      </c>
      <c r="H11" s="4" t="str">
        <f t="shared" si="1"/>
        <v>，2988481</v>
      </c>
      <c r="I11" s="4" t="str">
        <f>VLOOKUP(A11,HOP!A:U,21,0)</f>
        <v>直连</v>
      </c>
    </row>
    <row r="12" s="4" customFormat="1" spans="1:9">
      <c r="A12" s="5">
        <v>999222421839199</v>
      </c>
      <c r="B12" s="6">
        <v>44956</v>
      </c>
      <c r="C12" s="6">
        <v>44957</v>
      </c>
      <c r="D12" s="4">
        <v>184</v>
      </c>
      <c r="E12" s="4" t="str">
        <f>VLOOKUP(A12,HOP!A:L,12,0)</f>
        <v>184.00</v>
      </c>
      <c r="F12" s="4" t="str">
        <f>VLOOKUP(A12,HOP!A:C,3,0)</f>
        <v>2988642</v>
      </c>
      <c r="G12" s="4">
        <f t="shared" si="0"/>
        <v>0</v>
      </c>
      <c r="H12" s="4" t="str">
        <f t="shared" si="1"/>
        <v>，2988642</v>
      </c>
      <c r="I12" s="4" t="str">
        <f>VLOOKUP(A12,HOP!A:U,21,0)</f>
        <v>直连</v>
      </c>
    </row>
    <row r="13" s="4" customFormat="1" spans="1:9">
      <c r="A13" s="5">
        <v>999222422114823</v>
      </c>
      <c r="B13" s="6">
        <v>44956</v>
      </c>
      <c r="C13" s="6">
        <v>44957</v>
      </c>
      <c r="D13" s="4">
        <v>573</v>
      </c>
      <c r="E13" s="4" t="str">
        <f>VLOOKUP(A13,HOP!A:L,12,0)</f>
        <v>573.00</v>
      </c>
      <c r="F13" s="4" t="str">
        <f>VLOOKUP(A13,HOP!A:C,3,0)</f>
        <v>2988760</v>
      </c>
      <c r="G13" s="4">
        <f t="shared" si="0"/>
        <v>0</v>
      </c>
      <c r="H13" s="4" t="str">
        <f t="shared" si="1"/>
        <v>，2988760</v>
      </c>
      <c r="I13" s="4" t="str">
        <f>VLOOKUP(A13,HOP!A:U,21,0)</f>
        <v>直连</v>
      </c>
    </row>
    <row r="14" s="4" customFormat="1" spans="1:9">
      <c r="A14" s="5">
        <v>999222424700618</v>
      </c>
      <c r="B14" s="6">
        <v>44956</v>
      </c>
      <c r="C14" s="6">
        <v>44957</v>
      </c>
      <c r="D14" s="4">
        <v>591</v>
      </c>
      <c r="E14" s="4" t="str">
        <f>VLOOKUP(A14,HOP!A:L,12,0)</f>
        <v>591.00</v>
      </c>
      <c r="F14" s="4" t="str">
        <f>VLOOKUP(A14,HOP!A:C,3,0)</f>
        <v>2989260</v>
      </c>
      <c r="G14" s="4">
        <f t="shared" si="0"/>
        <v>0</v>
      </c>
      <c r="H14" s="4" t="str">
        <f t="shared" si="1"/>
        <v>，2989260</v>
      </c>
      <c r="I14" s="4" t="str">
        <f>VLOOKUP(A14,HOP!A:U,21,0)</f>
        <v>直连</v>
      </c>
    </row>
    <row r="15" s="4" customFormat="1" spans="1:9">
      <c r="A15" s="5">
        <v>999222424726123</v>
      </c>
      <c r="B15" s="6">
        <v>44956</v>
      </c>
      <c r="C15" s="6">
        <v>44957</v>
      </c>
      <c r="D15" s="4">
        <v>591</v>
      </c>
      <c r="E15" s="4" t="str">
        <f>VLOOKUP(A15,HOP!A:L,12,0)</f>
        <v>591.00</v>
      </c>
      <c r="F15" s="4" t="str">
        <f>VLOOKUP(A15,HOP!A:C,3,0)</f>
        <v>2989267</v>
      </c>
      <c r="G15" s="4">
        <f t="shared" si="0"/>
        <v>0</v>
      </c>
      <c r="H15" s="4" t="str">
        <f t="shared" si="1"/>
        <v>，2989267</v>
      </c>
      <c r="I15" s="4" t="str">
        <f>VLOOKUP(A15,HOP!A:U,21,0)</f>
        <v>直连</v>
      </c>
    </row>
    <row r="16" s="4" customFormat="1" hidden="1" spans="1:9">
      <c r="A16" s="5">
        <v>999222424852715</v>
      </c>
      <c r="B16" s="6">
        <v>44956</v>
      </c>
      <c r="C16" s="6">
        <v>44957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999222427795988</v>
      </c>
      <c r="B17" s="6">
        <v>44956</v>
      </c>
      <c r="C17" s="6">
        <v>44957</v>
      </c>
      <c r="D17" s="4">
        <v>216</v>
      </c>
      <c r="E17" s="4" t="str">
        <f>VLOOKUP(A17,HOP!A:L,12,0)</f>
        <v>216.00</v>
      </c>
      <c r="F17" s="4" t="str">
        <f>VLOOKUP(A17,HOP!A:C,3,0)</f>
        <v>2989901</v>
      </c>
      <c r="G17" s="4">
        <f t="shared" si="0"/>
        <v>0</v>
      </c>
      <c r="H17" s="4" t="str">
        <f t="shared" si="1"/>
        <v>，2989901</v>
      </c>
      <c r="I17" s="4" t="str">
        <f>VLOOKUP(A17,HOP!A:U,21,0)</f>
        <v>直连</v>
      </c>
    </row>
    <row r="18" s="4" customFormat="1" spans="1:9">
      <c r="A18" s="5">
        <v>999222432637439</v>
      </c>
      <c r="B18" s="6">
        <v>44956</v>
      </c>
      <c r="C18" s="6">
        <v>44957</v>
      </c>
      <c r="D18" s="4">
        <v>108</v>
      </c>
      <c r="E18" s="4" t="str">
        <f>VLOOKUP(A18,HOP!A:L,12,0)</f>
        <v>108.00</v>
      </c>
      <c r="F18" s="4" t="str">
        <f>VLOOKUP(A18,HOP!A:C,3,0)</f>
        <v>2990432</v>
      </c>
      <c r="G18" s="4">
        <f t="shared" si="0"/>
        <v>0</v>
      </c>
      <c r="H18" s="4" t="str">
        <f t="shared" si="1"/>
        <v>，2990432</v>
      </c>
      <c r="I18" s="4" t="str">
        <f>VLOOKUP(A18,HOP!A:U,21,0)</f>
        <v>直连</v>
      </c>
    </row>
    <row r="19" s="4" customFormat="1" spans="1:9">
      <c r="A19" s="5">
        <v>999222436159881</v>
      </c>
      <c r="B19" s="6">
        <v>44956</v>
      </c>
      <c r="C19" s="6">
        <v>44957</v>
      </c>
      <c r="D19" s="4">
        <v>346</v>
      </c>
      <c r="E19" s="4" t="str">
        <f>VLOOKUP(A19,HOP!A:L,12,0)</f>
        <v>346.00</v>
      </c>
      <c r="F19" s="4" t="str">
        <f>VLOOKUP(A19,HOP!A:C,3,0)</f>
        <v>2991120</v>
      </c>
      <c r="G19" s="4">
        <f t="shared" si="0"/>
        <v>0</v>
      </c>
      <c r="H19" s="4" t="str">
        <f t="shared" si="1"/>
        <v>，2991120</v>
      </c>
      <c r="I19" s="4" t="str">
        <f>VLOOKUP(A19,HOP!A:U,21,0)</f>
        <v>直连</v>
      </c>
    </row>
    <row r="20" s="4" customFormat="1" spans="1:10">
      <c r="A20" s="8" t="s">
        <v>135</v>
      </c>
      <c r="B20" s="6">
        <v>44886</v>
      </c>
      <c r="C20" s="6">
        <v>44887</v>
      </c>
      <c r="D20" s="4">
        <v>671</v>
      </c>
      <c r="E20" s="4" t="e">
        <f>VLOOKUP(A20,HOP!A:L,12,0)</f>
        <v>#N/A</v>
      </c>
      <c r="F20" s="4">
        <v>2814417</v>
      </c>
      <c r="G20" s="4" t="e">
        <f t="shared" si="0"/>
        <v>#N/A</v>
      </c>
      <c r="H20" s="4" t="str">
        <f t="shared" si="1"/>
        <v>，2814417</v>
      </c>
      <c r="I20" s="4" t="e">
        <f>VLOOKUP(A20,HOP!A:U,21,0)</f>
        <v>#N/A</v>
      </c>
      <c r="J20" s="4" t="s">
        <v>136</v>
      </c>
    </row>
    <row r="22" spans="4:4">
      <c r="D22" s="4">
        <f>SUM(D2:D21)</f>
        <v>9398</v>
      </c>
    </row>
    <row r="23" spans="4:4">
      <c r="D23" s="4" t="s">
        <v>137</v>
      </c>
    </row>
    <row r="26" spans="1:3">
      <c r="A26" s="4" t="s">
        <v>138</v>
      </c>
      <c r="C26" s="4">
        <v>8727</v>
      </c>
    </row>
    <row r="27" spans="1:3">
      <c r="A27" s="4" t="s">
        <v>139</v>
      </c>
      <c r="C27" s="4">
        <v>671</v>
      </c>
    </row>
    <row r="28" spans="1:3">
      <c r="A28" s="4" t="s">
        <v>140</v>
      </c>
      <c r="C28" s="4">
        <f>SUBTOTAL(9,C26:C27)</f>
        <v>9398</v>
      </c>
    </row>
  </sheetData>
  <autoFilter ref="A1:XFD23">
    <filterColumn colId="3">
      <filters blank="1">
        <filter val="810"/>
        <filter val="591"/>
        <filter val="811"/>
        <filter val="454"/>
        <filter val="216"/>
        <filter val="9398"/>
        <filter val="1620"/>
        <filter val="426"/>
        <filter val="267"/>
        <filter val="530"/>
        <filter val="571"/>
        <filter val="671"/>
        <filter val="573"/>
        <filter val="141"/>
        <filter val="184"/>
        <filter val="346"/>
        <filter val="108"/>
        <filter val="488"/>
        <filter val="939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999222436159881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160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999222432637439</v>
      </c>
      <c r="B3" s="1" t="s">
        <v>160</v>
      </c>
      <c r="C3" s="1" t="s">
        <v>177</v>
      </c>
      <c r="D3" s="1" t="s">
        <v>178</v>
      </c>
      <c r="E3" s="1" t="s">
        <v>120</v>
      </c>
      <c r="F3" s="1" t="s">
        <v>160</v>
      </c>
      <c r="G3" s="1" t="s">
        <v>164</v>
      </c>
      <c r="H3" s="1" t="s">
        <v>165</v>
      </c>
      <c r="I3" s="1" t="s">
        <v>179</v>
      </c>
      <c r="J3" s="1" t="s">
        <v>167</v>
      </c>
      <c r="K3" s="1" t="s">
        <v>179</v>
      </c>
      <c r="L3" s="1" t="s">
        <v>179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180</v>
      </c>
      <c r="S3" s="1" t="s">
        <v>173</v>
      </c>
      <c r="T3" s="1" t="s">
        <v>174</v>
      </c>
      <c r="U3" s="1" t="s">
        <v>175</v>
      </c>
      <c r="V3" s="1" t="s">
        <v>176</v>
      </c>
    </row>
    <row r="4" s="1" customFormat="1" spans="1:22">
      <c r="A4" s="3">
        <v>999222427795988</v>
      </c>
      <c r="B4" s="1" t="s">
        <v>160</v>
      </c>
      <c r="C4" s="1" t="s">
        <v>181</v>
      </c>
      <c r="D4" s="1" t="s">
        <v>182</v>
      </c>
      <c r="E4" s="1" t="s">
        <v>114</v>
      </c>
      <c r="F4" s="1" t="s">
        <v>160</v>
      </c>
      <c r="G4" s="1" t="s">
        <v>164</v>
      </c>
      <c r="H4" s="1" t="s">
        <v>165</v>
      </c>
      <c r="I4" s="1" t="s">
        <v>183</v>
      </c>
      <c r="J4" s="1" t="s">
        <v>167</v>
      </c>
      <c r="K4" s="1" t="s">
        <v>183</v>
      </c>
      <c r="L4" s="1" t="s">
        <v>183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184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3">
        <v>999222424726123</v>
      </c>
      <c r="B5" s="1" t="s">
        <v>160</v>
      </c>
      <c r="C5" s="1" t="s">
        <v>185</v>
      </c>
      <c r="D5" s="1" t="s">
        <v>186</v>
      </c>
      <c r="E5" s="1" t="s">
        <v>102</v>
      </c>
      <c r="F5" s="1" t="s">
        <v>160</v>
      </c>
      <c r="G5" s="1" t="s">
        <v>164</v>
      </c>
      <c r="H5" s="1" t="s">
        <v>165</v>
      </c>
      <c r="I5" s="1" t="s">
        <v>187</v>
      </c>
      <c r="J5" s="1" t="s">
        <v>167</v>
      </c>
      <c r="K5" s="1" t="s">
        <v>187</v>
      </c>
      <c r="L5" s="1" t="s">
        <v>187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188</v>
      </c>
      <c r="S5" s="1" t="s">
        <v>173</v>
      </c>
      <c r="T5" s="1" t="s">
        <v>174</v>
      </c>
      <c r="U5" s="1" t="s">
        <v>175</v>
      </c>
      <c r="V5" s="1" t="s">
        <v>176</v>
      </c>
    </row>
    <row r="6" s="1" customFormat="1" spans="1:22">
      <c r="A6" s="3">
        <v>999222424700618</v>
      </c>
      <c r="B6" s="1" t="s">
        <v>160</v>
      </c>
      <c r="C6" s="1" t="s">
        <v>189</v>
      </c>
      <c r="D6" s="1" t="s">
        <v>186</v>
      </c>
      <c r="E6" s="1" t="s">
        <v>98</v>
      </c>
      <c r="F6" s="1" t="s">
        <v>160</v>
      </c>
      <c r="G6" s="1" t="s">
        <v>164</v>
      </c>
      <c r="H6" s="1" t="s">
        <v>165</v>
      </c>
      <c r="I6" s="1" t="s">
        <v>187</v>
      </c>
      <c r="J6" s="1" t="s">
        <v>167</v>
      </c>
      <c r="K6" s="1" t="s">
        <v>187</v>
      </c>
      <c r="L6" s="1" t="s">
        <v>187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190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3">
        <v>999222422114823</v>
      </c>
      <c r="B7" s="1" t="s">
        <v>160</v>
      </c>
      <c r="C7" s="1" t="s">
        <v>191</v>
      </c>
      <c r="D7" s="1" t="s">
        <v>192</v>
      </c>
      <c r="E7" s="1" t="s">
        <v>193</v>
      </c>
      <c r="F7" s="1" t="s">
        <v>160</v>
      </c>
      <c r="G7" s="1" t="s">
        <v>164</v>
      </c>
      <c r="H7" s="1" t="s">
        <v>165</v>
      </c>
      <c r="I7" s="1" t="s">
        <v>194</v>
      </c>
      <c r="J7" s="1" t="s">
        <v>167</v>
      </c>
      <c r="K7" s="1" t="s">
        <v>194</v>
      </c>
      <c r="L7" s="1" t="s">
        <v>194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195</v>
      </c>
      <c r="S7" s="1" t="s">
        <v>173</v>
      </c>
      <c r="T7" s="1" t="s">
        <v>174</v>
      </c>
      <c r="U7" s="1" t="s">
        <v>175</v>
      </c>
      <c r="V7" s="1" t="s">
        <v>176</v>
      </c>
    </row>
    <row r="8" s="1" customFormat="1" spans="1:22">
      <c r="A8" s="3">
        <v>999222421839199</v>
      </c>
      <c r="B8" s="1" t="s">
        <v>160</v>
      </c>
      <c r="C8" s="1" t="s">
        <v>196</v>
      </c>
      <c r="D8" s="1" t="s">
        <v>197</v>
      </c>
      <c r="E8" s="1" t="s">
        <v>88</v>
      </c>
      <c r="F8" s="1" t="s">
        <v>160</v>
      </c>
      <c r="G8" s="1" t="s">
        <v>164</v>
      </c>
      <c r="H8" s="1" t="s">
        <v>165</v>
      </c>
      <c r="I8" s="1" t="s">
        <v>198</v>
      </c>
      <c r="J8" s="1" t="s">
        <v>167</v>
      </c>
      <c r="K8" s="1" t="s">
        <v>198</v>
      </c>
      <c r="L8" s="1" t="s">
        <v>198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199</v>
      </c>
      <c r="S8" s="1" t="s">
        <v>173</v>
      </c>
      <c r="T8" s="1" t="s">
        <v>174</v>
      </c>
      <c r="U8" s="1" t="s">
        <v>175</v>
      </c>
      <c r="V8" s="1" t="s">
        <v>176</v>
      </c>
    </row>
    <row r="9" s="1" customFormat="1" spans="1:22">
      <c r="A9" s="3">
        <v>999222420715630</v>
      </c>
      <c r="B9" s="1" t="s">
        <v>160</v>
      </c>
      <c r="C9" s="1" t="s">
        <v>200</v>
      </c>
      <c r="D9" s="1" t="s">
        <v>201</v>
      </c>
      <c r="E9" s="1" t="s">
        <v>82</v>
      </c>
      <c r="F9" s="1" t="s">
        <v>160</v>
      </c>
      <c r="G9" s="1" t="s">
        <v>164</v>
      </c>
      <c r="H9" s="1" t="s">
        <v>165</v>
      </c>
      <c r="I9" s="1" t="s">
        <v>202</v>
      </c>
      <c r="J9" s="1" t="s">
        <v>167</v>
      </c>
      <c r="K9" s="1" t="s">
        <v>202</v>
      </c>
      <c r="L9" s="1" t="s">
        <v>202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171</v>
      </c>
      <c r="R9" s="1" t="s">
        <v>203</v>
      </c>
      <c r="S9" s="1" t="s">
        <v>173</v>
      </c>
      <c r="T9" s="1" t="s">
        <v>174</v>
      </c>
      <c r="U9" s="1" t="s">
        <v>175</v>
      </c>
      <c r="V9" s="1" t="s">
        <v>176</v>
      </c>
    </row>
    <row r="10" s="1" customFormat="1" spans="1:22">
      <c r="A10" s="3">
        <v>999222411881361</v>
      </c>
      <c r="B10" s="1" t="s">
        <v>204</v>
      </c>
      <c r="C10" s="1" t="s">
        <v>205</v>
      </c>
      <c r="D10" s="1" t="s">
        <v>206</v>
      </c>
      <c r="E10" s="1" t="s">
        <v>76</v>
      </c>
      <c r="F10" s="1" t="s">
        <v>160</v>
      </c>
      <c r="G10" s="1" t="s">
        <v>164</v>
      </c>
      <c r="H10" s="1" t="s">
        <v>165</v>
      </c>
      <c r="I10" s="1" t="s">
        <v>207</v>
      </c>
      <c r="J10" s="1" t="s">
        <v>167</v>
      </c>
      <c r="K10" s="1" t="s">
        <v>207</v>
      </c>
      <c r="L10" s="1" t="s">
        <v>207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171</v>
      </c>
      <c r="R10" s="1" t="s">
        <v>208</v>
      </c>
      <c r="S10" s="1" t="s">
        <v>173</v>
      </c>
      <c r="T10" s="1" t="s">
        <v>174</v>
      </c>
      <c r="U10" s="1" t="s">
        <v>175</v>
      </c>
      <c r="V10" s="1" t="s">
        <v>176</v>
      </c>
    </row>
    <row r="11" s="1" customFormat="1" spans="1:22">
      <c r="A11" s="3">
        <v>999222402471670</v>
      </c>
      <c r="B11" s="1" t="s">
        <v>204</v>
      </c>
      <c r="C11" s="1" t="s">
        <v>209</v>
      </c>
      <c r="D11" s="1" t="s">
        <v>210</v>
      </c>
      <c r="E11" s="1" t="s">
        <v>211</v>
      </c>
      <c r="F11" s="1" t="s">
        <v>160</v>
      </c>
      <c r="G11" s="1" t="s">
        <v>164</v>
      </c>
      <c r="H11" s="1" t="s">
        <v>165</v>
      </c>
      <c r="I11" s="1" t="s">
        <v>212</v>
      </c>
      <c r="J11" s="1" t="s">
        <v>167</v>
      </c>
      <c r="K11" s="1" t="s">
        <v>212</v>
      </c>
      <c r="L11" s="1" t="s">
        <v>212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171</v>
      </c>
      <c r="R11" s="1" t="s">
        <v>213</v>
      </c>
      <c r="S11" s="1" t="s">
        <v>173</v>
      </c>
      <c r="T11" s="1" t="s">
        <v>174</v>
      </c>
      <c r="U11" s="1" t="s">
        <v>175</v>
      </c>
      <c r="V11" s="1" t="s">
        <v>176</v>
      </c>
    </row>
    <row r="12" s="1" customFormat="1" spans="1:22">
      <c r="A12" s="3">
        <v>999222383135420</v>
      </c>
      <c r="B12" s="1" t="s">
        <v>214</v>
      </c>
      <c r="C12" s="1" t="s">
        <v>215</v>
      </c>
      <c r="D12" s="1" t="s">
        <v>216</v>
      </c>
      <c r="E12" s="1" t="s">
        <v>217</v>
      </c>
      <c r="F12" s="1" t="s">
        <v>160</v>
      </c>
      <c r="G12" s="1" t="s">
        <v>164</v>
      </c>
      <c r="H12" s="1" t="s">
        <v>165</v>
      </c>
      <c r="I12" s="1" t="s">
        <v>218</v>
      </c>
      <c r="J12" s="1" t="s">
        <v>167</v>
      </c>
      <c r="K12" s="1" t="s">
        <v>218</v>
      </c>
      <c r="L12" s="1" t="s">
        <v>218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171</v>
      </c>
      <c r="R12" s="1" t="s">
        <v>219</v>
      </c>
      <c r="S12" s="1" t="s">
        <v>173</v>
      </c>
      <c r="T12" s="1" t="s">
        <v>174</v>
      </c>
      <c r="U12" s="1" t="s">
        <v>175</v>
      </c>
      <c r="V12" s="1" t="s">
        <v>176</v>
      </c>
    </row>
    <row r="13" s="1" customFormat="1" spans="1:22">
      <c r="A13" s="3">
        <v>999222368718262</v>
      </c>
      <c r="B13" s="1" t="s">
        <v>214</v>
      </c>
      <c r="C13" s="1" t="s">
        <v>220</v>
      </c>
      <c r="D13" s="1" t="s">
        <v>192</v>
      </c>
      <c r="E13" s="1" t="s">
        <v>193</v>
      </c>
      <c r="F13" s="1" t="s">
        <v>160</v>
      </c>
      <c r="G13" s="1" t="s">
        <v>164</v>
      </c>
      <c r="H13" s="1" t="s">
        <v>165</v>
      </c>
      <c r="I13" s="1" t="s">
        <v>221</v>
      </c>
      <c r="J13" s="1" t="s">
        <v>167</v>
      </c>
      <c r="K13" s="1" t="s">
        <v>221</v>
      </c>
      <c r="L13" s="1" t="s">
        <v>221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171</v>
      </c>
      <c r="R13" s="1" t="s">
        <v>222</v>
      </c>
      <c r="S13" s="1" t="s">
        <v>173</v>
      </c>
      <c r="T13" s="1" t="s">
        <v>174</v>
      </c>
      <c r="U13" s="1" t="s">
        <v>175</v>
      </c>
      <c r="V13" s="1" t="s">
        <v>176</v>
      </c>
    </row>
    <row r="14" s="1" customFormat="1" spans="1:22">
      <c r="A14" s="3">
        <v>999222337377567</v>
      </c>
      <c r="B14" s="1" t="s">
        <v>223</v>
      </c>
      <c r="C14" s="1" t="s">
        <v>224</v>
      </c>
      <c r="D14" s="1" t="s">
        <v>225</v>
      </c>
      <c r="E14" s="1" t="s">
        <v>52</v>
      </c>
      <c r="F14" s="1" t="s">
        <v>160</v>
      </c>
      <c r="G14" s="1" t="s">
        <v>164</v>
      </c>
      <c r="H14" s="1" t="s">
        <v>165</v>
      </c>
      <c r="I14" s="1" t="s">
        <v>226</v>
      </c>
      <c r="J14" s="1" t="s">
        <v>167</v>
      </c>
      <c r="K14" s="1" t="s">
        <v>226</v>
      </c>
      <c r="L14" s="1" t="s">
        <v>226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171</v>
      </c>
      <c r="R14" s="1" t="s">
        <v>227</v>
      </c>
      <c r="S14" s="1" t="s">
        <v>173</v>
      </c>
      <c r="T14" s="1" t="s">
        <v>174</v>
      </c>
      <c r="U14" s="1" t="s">
        <v>175</v>
      </c>
      <c r="V14" s="1" t="s">
        <v>176</v>
      </c>
    </row>
    <row r="15" s="1" customFormat="1" spans="1:22">
      <c r="A15" s="3">
        <v>999222298307037</v>
      </c>
      <c r="B15" s="1" t="s">
        <v>228</v>
      </c>
      <c r="C15" s="1" t="s">
        <v>229</v>
      </c>
      <c r="D15" s="1" t="s">
        <v>230</v>
      </c>
      <c r="E15" s="1" t="s">
        <v>47</v>
      </c>
      <c r="F15" s="1" t="s">
        <v>160</v>
      </c>
      <c r="G15" s="1" t="s">
        <v>164</v>
      </c>
      <c r="H15" s="1" t="s">
        <v>165</v>
      </c>
      <c r="I15" s="1" t="s">
        <v>231</v>
      </c>
      <c r="J15" s="1" t="s">
        <v>167</v>
      </c>
      <c r="K15" s="1" t="s">
        <v>231</v>
      </c>
      <c r="L15" s="1" t="s">
        <v>231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171</v>
      </c>
      <c r="R15" s="1" t="s">
        <v>232</v>
      </c>
      <c r="S15" s="1" t="s">
        <v>173</v>
      </c>
      <c r="T15" s="1" t="s">
        <v>174</v>
      </c>
      <c r="U15" s="1" t="s">
        <v>175</v>
      </c>
      <c r="V15" s="1" t="s">
        <v>176</v>
      </c>
    </row>
    <row r="16" s="1" customFormat="1" spans="1:22">
      <c r="A16" s="3">
        <v>999222271259105</v>
      </c>
      <c r="B16" s="1" t="s">
        <v>233</v>
      </c>
      <c r="C16" s="1" t="s">
        <v>234</v>
      </c>
      <c r="D16" s="1" t="s">
        <v>230</v>
      </c>
      <c r="E16" s="1" t="s">
        <v>38</v>
      </c>
      <c r="F16" s="1" t="s">
        <v>160</v>
      </c>
      <c r="G16" s="1" t="s">
        <v>164</v>
      </c>
      <c r="H16" s="1" t="s">
        <v>165</v>
      </c>
      <c r="I16" s="1" t="s">
        <v>235</v>
      </c>
      <c r="J16" s="1" t="s">
        <v>167</v>
      </c>
      <c r="K16" s="1" t="s">
        <v>235</v>
      </c>
      <c r="L16" s="1" t="s">
        <v>235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171</v>
      </c>
      <c r="R16" s="1" t="s">
        <v>236</v>
      </c>
      <c r="S16" s="1" t="s">
        <v>173</v>
      </c>
      <c r="T16" s="1" t="s">
        <v>174</v>
      </c>
      <c r="U16" s="1" t="s">
        <v>175</v>
      </c>
      <c r="V16" s="1" t="s">
        <v>176</v>
      </c>
    </row>
    <row r="17" s="1" customFormat="1" spans="1:22">
      <c r="A17" s="3">
        <v>999222267832012</v>
      </c>
      <c r="B17" s="1" t="s">
        <v>233</v>
      </c>
      <c r="C17" s="1" t="s">
        <v>237</v>
      </c>
      <c r="D17" s="1" t="s">
        <v>230</v>
      </c>
      <c r="E17" s="1" t="s">
        <v>31</v>
      </c>
      <c r="F17" s="1" t="s">
        <v>160</v>
      </c>
      <c r="G17" s="1" t="s">
        <v>164</v>
      </c>
      <c r="H17" s="1" t="s">
        <v>165</v>
      </c>
      <c r="I17" s="1" t="s">
        <v>238</v>
      </c>
      <c r="J17" s="1" t="s">
        <v>167</v>
      </c>
      <c r="K17" s="1" t="s">
        <v>238</v>
      </c>
      <c r="L17" s="1" t="s">
        <v>238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171</v>
      </c>
      <c r="R17" s="1" t="s">
        <v>239</v>
      </c>
      <c r="S17" s="1" t="s">
        <v>173</v>
      </c>
      <c r="T17" s="1" t="s">
        <v>174</v>
      </c>
      <c r="U17" s="1" t="s">
        <v>175</v>
      </c>
      <c r="V17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2023-02-15T01:11:00Z</dcterms:created>
  <dcterms:modified xsi:type="dcterms:W3CDTF">2023-02-15T01:28:28Z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B1AB53B0C99D45149C19D1E304CB9EF4</vt:lpwstr>
  </property>
  <property fmtid="{D5CDD505-2E9C-101B-9397-08002B2CF9AE}" pid="3" name="KSOProductBuildVer">
    <vt:lpwstr>2052-11.1.0.13703</vt:lpwstr>
  </property>
</Properties>
</file>