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<sst xmlns="http://schemas.openxmlformats.org/spreadsheetml/2006/main" count="121" uniqueCount="88">
  <si>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</si>
  <si>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</si>
  <si>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</si>
  <si>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</si>
  <si>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</si>
  <si>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</si>
  <si>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</si>
  <si>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</si>
  <si>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</si>
  <si>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</si>
  <si>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</si>
  <si>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</si>
  <si>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</si>
  <si>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</si>
  <si>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</si>
  <si>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</si>
  <si>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</si>
  <si>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</si>
  <si>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</si>
  <si>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</si>
  <si>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</si>
  <si>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</si>
  <si>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</si>
  <si>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</si>
  <si>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</si>
  <si>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999222356091781	</t>
  </si>
  <si>
    <t>Ctrip</t>
  </si>
  <si>
    <t>正常</t>
  </si>
  <si>
    <t>[昆明]昆明高铁南站大学城亚朵酒店(89920952)</t>
  </si>
  <si>
    <t>雅致大床房&lt;双人入住&gt;&lt;内宾&gt;&lt;预付&gt;&lt;单早&gt;</t>
  </si>
  <si>
    <t>CNY</t>
  </si>
  <si>
    <t>徐昕慧</t>
  </si>
  <si>
    <t>CA11323230215CNY</t>
  </si>
  <si>
    <t>未提现</t>
  </si>
  <si>
    <t>携程开票</t>
  </si>
  <si>
    <t xml:space="preserve">2978655	</t>
  </si>
  <si>
    <t xml:space="preserve">	</t>
  </si>
  <si>
    <t xml:space="preserve">999222558707779	</t>
  </si>
  <si>
    <t>[潮州]潮州古城人民广场亚朵酒店(65112163)</t>
  </si>
  <si>
    <t>几木影音大床房&lt;双人入住&gt;&lt;内宾&gt;&lt;预付&gt;&lt;单早&gt;</t>
  </si>
  <si>
    <t>郭佳慧</t>
  </si>
  <si>
    <t xml:space="preserve">3008438	</t>
  </si>
  <si>
    <t>，</t>
  </si>
  <si>
    <t>A230215101454481</t>
  </si>
  <si>
    <t xml:space="preserve">CNY / HKD 当前参考汇率: 1.147978035
</t>
  </si>
  <si>
    <t>总计： 1168.67 CNY/
1341.61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</si>
  <si>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</si>
  <si>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</si>
  <si>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</si>
  <si>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</si>
  <si>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</si>
  <si>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</si>
  <si>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</si>
  <si>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</si>
  <si>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</si>
  <si>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</si>
  <si>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</si>
  <si>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</si>
  <si>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</si>
  <si>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</si>
  <si>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</si>
  <si>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</si>
  <si>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</si>
  <si>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</si>
  <si>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</si>
  <si>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2023-02-06</t>
  </si>
  <si>
    <t>3008438</t>
  </si>
  <si>
    <t>潮州人民广场亚朵酒店</t>
  </si>
  <si>
    <t>2023-02-10</t>
  </si>
  <si>
    <t>2023-02-12</t>
  </si>
  <si>
    <t>退房日月结</t>
  </si>
  <si>
    <t>881.32</t>
  </si>
  <si>
    <t>RMB</t>
  </si>
  <si>
    <t>0</t>
  </si>
  <si>
    <t>0.00</t>
  </si>
  <si>
    <t>携程汇智国内直连</t>
  </si>
  <si>
    <t>1861</t>
  </si>
  <si>
    <t>2023-02-06 15:21:49</t>
  </si>
  <si>
    <t>否</t>
  </si>
  <si>
    <t>汇智国际旅游发展有限公司</t>
  </si>
  <si>
    <t>直连</t>
  </si>
  <si>
    <t>中国</t>
  </si>
  <si>
    <t>2023-01-26</t>
  </si>
  <si>
    <t>2978655</t>
  </si>
  <si>
    <t>昆明高铁南站大学城亚朵酒店</t>
  </si>
  <si>
    <t>2023-02-11</t>
  </si>
  <si>
    <t>287.35</t>
  </si>
  <si>
    <t>2023-01-26 09:23:15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</si>
</sst>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14</xdr:col>
      <xdr:colOff>114300</xdr:colOff>
      <xdr:row>44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20127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44968</v>
      </c>
      <c r="G2" s="6">
        <v>44969</v>
      </c>
      <c r="H2" s="4">
        <v>1</v>
      </c>
      <c r="I2" s="4">
        <v>1</v>
      </c>
      <c r="J2" s="4">
        <v>1</v>
      </c>
      <c r="K2" s="4" t="s">
        <v>30</v>
      </c>
      <c r="L2" s="4">
        <v>287.35</v>
      </c>
      <c r="M2" s="4">
        <v>287.35</v>
      </c>
      <c r="N2" s="4" t="s">
        <v>31</v>
      </c>
      <c r="O2" s="4" t="s">
        <v>32</v>
      </c>
      <c r="P2" s="4" t="s">
        <v>33</v>
      </c>
      <c r="Q2" s="4">
        <v>0</v>
      </c>
      <c r="R2" s="7">
        <v>44952</v>
      </c>
      <c r="S2" s="6">
        <v>44972</v>
      </c>
      <c r="T2" s="4" t="s">
        <v>34</v>
      </c>
      <c r="U2" s="4">
        <v>287.35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44967</v>
      </c>
      <c r="G3" s="6">
        <v>44969</v>
      </c>
      <c r="H3" s="4">
        <v>1</v>
      </c>
      <c r="I3" s="4">
        <v>2</v>
      </c>
      <c r="J3" s="4">
        <v>2</v>
      </c>
      <c r="K3" s="4" t="s">
        <v>30</v>
      </c>
      <c r="L3" s="4">
        <v>881.32</v>
      </c>
      <c r="M3" s="4">
        <v>881.32</v>
      </c>
      <c r="N3" s="4" t="s">
        <v>40</v>
      </c>
      <c r="O3" s="4" t="s">
        <v>32</v>
      </c>
      <c r="P3" s="4" t="s">
        <v>33</v>
      </c>
      <c r="Q3" s="4">
        <v>0</v>
      </c>
      <c r="R3" s="7">
        <v>44963</v>
      </c>
      <c r="S3" s="6">
        <v>44972</v>
      </c>
      <c r="T3" s="4" t="s">
        <v>34</v>
      </c>
      <c r="U3" s="4">
        <v>881.32</v>
      </c>
      <c r="V3" s="4">
        <v>0</v>
      </c>
      <c r="W3" s="4">
        <v>0</v>
      </c>
      <c r="X3" s="4" t="s">
        <v>41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999222356091781</v>
      </c>
      <c r="B2" s="6">
        <v>44968</v>
      </c>
      <c r="C2" s="6">
        <v>44969</v>
      </c>
      <c r="D2" s="4">
        <v>287.35</v>
      </c>
      <c r="E2" s="4" t="str">
        <f>VLOOKUP(A2,HOP!A:L,12,0)</f>
        <v>287.35</v>
      </c>
      <c r="F2" s="4" t="str">
        <f>VLOOKUP(A2,HOP!A:C,3,0)</f>
        <v>2978655</v>
      </c>
      <c r="G2" s="4">
        <f>D2-E2</f>
        <v>0</v>
      </c>
      <c r="H2" s="4" t="str">
        <f>$H$1&amp;F2</f>
        <v>，2978655</v>
      </c>
      <c r="I2" s="4" t="str">
        <f>VLOOKUP(A2,HOP!A:U,21,0)</f>
        <v>直连</v>
      </c>
    </row>
    <row r="3" s="4" customFormat="1" spans="1:9">
      <c r="A3" s="5">
        <v>999222558707779</v>
      </c>
      <c r="B3" s="6">
        <v>44967</v>
      </c>
      <c r="C3" s="6">
        <v>44969</v>
      </c>
      <c r="D3" s="4">
        <v>881.32</v>
      </c>
      <c r="E3" s="4" t="str">
        <f>VLOOKUP(A3,HOP!A:L,12,0)</f>
        <v>881.32</v>
      </c>
      <c r="F3" s="4" t="str">
        <f>VLOOKUP(A3,HOP!A:C,3,0)</f>
        <v>3008438</v>
      </c>
      <c r="G3" s="4">
        <f>D3-E3</f>
        <v>0</v>
      </c>
      <c r="H3" s="4" t="str">
        <f>$H$1&amp;F3</f>
        <v>，3008438</v>
      </c>
      <c r="I3" s="4" t="str">
        <f>VLOOKUP(A3,HOP!A:U,21,0)</f>
        <v>直连</v>
      </c>
    </row>
    <row r="5" spans="4:4">
      <c r="D5" s="4">
        <f>SUM(D2:D4)</f>
        <v>1168.67</v>
      </c>
    </row>
    <row r="9" spans="1:1">
      <c r="A9" s="4" t="s">
        <v>43</v>
      </c>
    </row>
    <row r="10" spans="1:1">
      <c r="A10" s="4" t="s">
        <v>44</v>
      </c>
    </row>
    <row r="11" spans="1:1">
      <c r="A11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999222558707779</v>
      </c>
      <c r="B2" s="1" t="s">
        <v>65</v>
      </c>
      <c r="C2" s="1" t="s">
        <v>66</v>
      </c>
      <c r="D2" s="1" t="s">
        <v>67</v>
      </c>
      <c r="E2" s="1" t="s">
        <v>40</v>
      </c>
      <c r="F2" s="1" t="s">
        <v>68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999222356091781</v>
      </c>
      <c r="B3" s="1" t="s">
        <v>82</v>
      </c>
      <c r="C3" s="1" t="s">
        <v>83</v>
      </c>
      <c r="D3" s="1" t="s">
        <v>84</v>
      </c>
      <c r="E3" s="1" t="s">
        <v>31</v>
      </c>
      <c r="F3" s="1" t="s">
        <v>85</v>
      </c>
      <c r="G3" s="1" t="s">
        <v>69</v>
      </c>
      <c r="H3" s="1" t="s">
        <v>70</v>
      </c>
      <c r="I3" s="1" t="s">
        <v>86</v>
      </c>
      <c r="J3" s="1" t="s">
        <v>72</v>
      </c>
      <c r="K3" s="1" t="s">
        <v>86</v>
      </c>
      <c r="L3" s="1" t="s">
        <v>86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87</v>
      </c>
      <c r="S3" s="1" t="s">
        <v>78</v>
      </c>
      <c r="T3" s="1" t="s">
        <v>79</v>
      </c>
      <c r="U3" s="1" t="s">
        <v>80</v>
      </c>
      <c r="V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2023-02-15T01:58:00Z</dcterms:created>
  <dcterms:modified xsi:type="dcterms:W3CDTF">2023-02-15T02:19:14Z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4F734B964A44473FA0CE18F5EF97D2FE</vt:lpwstr>
  </property>
  <property fmtid="{D5CDD505-2E9C-101B-9397-08002B2CF9AE}" pid="3" name="KSOProductBuildVer">
    <vt:lpwstr>2052-11.1.0.13703</vt:lpwstr>
  </property>
</Properties>
</file>