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<sst xmlns="http://schemas.openxmlformats.org/spreadsheetml/2006/main" count="467" uniqueCount="210">
  <si>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</si>
  <si>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</si>
  <si>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</si>
  <si>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</si>
  <si>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</si>
  <si>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</si>
  <si>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</si>
  <si>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</si>
  <si>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</si>
  <si>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</si>
  <si>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</si>
  <si>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</si>
  <si>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</si>
  <si>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</si>
  <si>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</si>
  <si>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</si>
  <si>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</si>
  <si>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</si>
  <si>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</si>
  <si>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</si>
  <si>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</si>
  <si>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</si>
  <si>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</si>
  <si>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</si>
  <si>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</si>
  <si>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21427695491	</t>
  </si>
  <si>
    <t>Ctrip</t>
  </si>
  <si>
    <t>正常</t>
  </si>
  <si>
    <t>[马六甲]马六甲大华酒店(The Majestic Malacca)(37230775)</t>
  </si>
  <si>
    <t>豪华房&lt;2人入住&gt;&lt;不退款&gt;</t>
  </si>
  <si>
    <t>USD</t>
  </si>
  <si>
    <t>Keen Yip Kelvin/Yiu,Keen Yip Kelvin/Yiu</t>
  </si>
  <si>
    <t>CA5326230215USD</t>
  </si>
  <si>
    <t>未提现</t>
  </si>
  <si>
    <t>携程开票</t>
  </si>
  <si>
    <t xml:space="preserve">2735891	</t>
  </si>
  <si>
    <t xml:space="preserve">163763082	</t>
  </si>
  <si>
    <t xml:space="preserve">999222052704624	</t>
  </si>
  <si>
    <t>[曼谷]隆齐格兰德中心点酒店 (SHA Plus+)(Grande Centre Point Hotel Ploenchit (SHA Plus+))(37207258)</t>
  </si>
  <si>
    <t>高级阳台双床房&lt;2人入住&gt;&lt;不退款&gt;</t>
  </si>
  <si>
    <t>Stephan/Tony,Stephan/Tony</t>
  </si>
  <si>
    <t xml:space="preserve">2914650	</t>
  </si>
  <si>
    <t xml:space="preserve">	</t>
  </si>
  <si>
    <t xml:space="preserve">999222216504933	</t>
  </si>
  <si>
    <t>[八打灵再也]皇家朱兰白沙罗酒店(Royale Chulan Damansara)(37225853)</t>
  </si>
  <si>
    <t>高级房&lt;2人入住&gt;&lt;不退款&gt;</t>
  </si>
  <si>
    <t>binti Mohamad/Ruzianah,binti Mohamad/Ruzianah</t>
  </si>
  <si>
    <t xml:space="preserve">2951717	</t>
  </si>
  <si>
    <t xml:space="preserve">999222259072240	</t>
  </si>
  <si>
    <t>[曼谷]曼谷廊曼机场阿玛瑞酒店(Amari Don Muang Airport Bangkok)(37214923)</t>
  </si>
  <si>
    <t>豪华双床房&lt;2人入住&gt;&lt;不退款&gt;&lt;早餐&gt;</t>
  </si>
  <si>
    <t>SAWETVISUWAT/SUPAK</t>
  </si>
  <si>
    <t xml:space="preserve">2959933	</t>
  </si>
  <si>
    <t xml:space="preserve">999222343375966	</t>
  </si>
  <si>
    <t>[吉隆坡]吉隆坡维雅酒店(VE Hotel &amp; Residence)(37209687)</t>
  </si>
  <si>
    <t>豪华房&lt;2人入住&gt;&lt;不退款&gt;&lt;早餐&gt;</t>
  </si>
  <si>
    <t>Tee/ChiewYee,Tee/ChiewYee</t>
  </si>
  <si>
    <t xml:space="preserve">2976556	</t>
  </si>
  <si>
    <t xml:space="preserve">999222479220044	</t>
  </si>
  <si>
    <t>Rusli/Afiza,Rusli/Afiza</t>
  </si>
  <si>
    <t xml:space="preserve">2997370	</t>
  </si>
  <si>
    <t xml:space="preserve">999222483384693	</t>
  </si>
  <si>
    <t>[吉隆坡]吉隆坡柏威年酒店 · 悦榕管理(Pavilion Hotel Kuala Lumpur Managed by Banyan Tree)(40759685)</t>
  </si>
  <si>
    <t>都市特大床一室房&lt;2人入住&gt;&lt;不退款&gt;&lt;早餐&gt;</t>
  </si>
  <si>
    <t>Ling/Racheal</t>
  </si>
  <si>
    <t xml:space="preserve">2998105	</t>
  </si>
  <si>
    <t xml:space="preserve">999222491361944	</t>
  </si>
  <si>
    <t>Iszham/Azreen,Iszham/Azreen</t>
  </si>
  <si>
    <t xml:space="preserve">2998792	</t>
  </si>
  <si>
    <t xml:space="preserve">999222571505830	</t>
  </si>
  <si>
    <t>[首尔]三井酒店(Hotel Samjung)(37236514)</t>
  </si>
  <si>
    <t>标准双床房&lt;2人入住&gt;&lt;不退款&gt;</t>
  </si>
  <si>
    <t>OH/Daehyeok</t>
  </si>
  <si>
    <t xml:space="preserve">3010515	</t>
  </si>
  <si>
    <t xml:space="preserve">23034482	</t>
  </si>
  <si>
    <t xml:space="preserve">999222603144161	</t>
  </si>
  <si>
    <t>[巴黎]蒙帕纳斯和睦酒店(Hotel Concorde Montparnasse)(48387462)</t>
  </si>
  <si>
    <t>经典双人房&lt;2人入住&gt;&lt;不退款&gt;</t>
  </si>
  <si>
    <t>Njai/Ahmadou</t>
  </si>
  <si>
    <t xml:space="preserve">3014821	</t>
  </si>
  <si>
    <t xml:space="preserve">B8H6XBA526	</t>
  </si>
  <si>
    <t xml:space="preserve">999222610547241	</t>
  </si>
  <si>
    <t>[八打灵再也]皇家朱兰曲线酒店(Royale Chulan The Curve)(39037634)</t>
  </si>
  <si>
    <t>高级大床房&lt;2人入住&gt;&lt;不退款&gt;</t>
  </si>
  <si>
    <t>Yi Tan/Shin,Yi Tan/Shin</t>
  </si>
  <si>
    <t xml:space="preserve">3016341	</t>
  </si>
  <si>
    <t xml:space="preserve">999222615359317	</t>
  </si>
  <si>
    <t>[芭堤雅]芭堤雅FX酒店 (政府卫生认证)(FX Hotel Pattaya)(40721404)</t>
  </si>
  <si>
    <t>尊贵特大床房&lt;2人入住&gt;&lt;不退款&gt;</t>
  </si>
  <si>
    <t>phontong/Jantara</t>
  </si>
  <si>
    <t xml:space="preserve">3016496	</t>
  </si>
  <si>
    <t>取消</t>
  </si>
  <si>
    <t xml:space="preserve">22617502339	</t>
  </si>
  <si>
    <t>[普吉岛]普吉岛卡马拉海滩酒店 (政府卫生认证)(Novotel Phuket Kamala Beach (SHA Extra Plus))(37242437)</t>
  </si>
  <si>
    <t>海洋别墅&lt;2人入住&gt;&lt;不退款&gt;&lt;早餐&gt;</t>
  </si>
  <si>
    <t>ALFAIFI/ABDULRAHMAN</t>
  </si>
  <si>
    <t xml:space="preserve">3016826	</t>
  </si>
  <si>
    <t>，</t>
  </si>
  <si>
    <t>A230215104441481</t>
  </si>
  <si>
    <t>A230215104546481</t>
  </si>
  <si>
    <t>USD / HKD 当前参考汇率: 7.8466</t>
  </si>
  <si>
    <t>总计：1700 USD/
13339.22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</si>
  <si>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</si>
  <si>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</si>
  <si>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</si>
  <si>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</si>
  <si>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</si>
  <si>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</si>
  <si>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</si>
  <si>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</si>
  <si>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</si>
  <si>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</si>
  <si>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</si>
  <si>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</si>
  <si>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</si>
  <si>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</si>
  <si>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</si>
  <si>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</si>
  <si>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</si>
  <si>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</si>
  <si>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</si>
  <si>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</si>
  <si>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3016341</t>
  </si>
  <si>
    <t>吉隆坡皇家星光曲线酒店</t>
  </si>
  <si>
    <t>Yi Tan Shin,Yi Tan Shin</t>
  </si>
  <si>
    <t>2023-02-10</t>
  </si>
  <si>
    <t>2023-02-12</t>
  </si>
  <si>
    <t>退房日周结</t>
  </si>
  <si>
    <t>1197.77</t>
  </si>
  <si>
    <t>176.00</t>
  </si>
  <si>
    <t>0</t>
  </si>
  <si>
    <t>0.00</t>
  </si>
  <si>
    <t>携程盛景国际直连</t>
  </si>
  <si>
    <t>01.010677</t>
  </si>
  <si>
    <t>2023-02-09 11:22:17</t>
  </si>
  <si>
    <t>否</t>
  </si>
  <si>
    <t>汇智国际旅游发展有限公司</t>
  </si>
  <si>
    <t>直连</t>
  </si>
  <si>
    <t>马来西亚</t>
  </si>
  <si>
    <t>2023-02-08</t>
  </si>
  <si>
    <t>3014821</t>
  </si>
  <si>
    <t>蒙帕纳斯和睦酒店</t>
  </si>
  <si>
    <t>Njai Ahmadou</t>
  </si>
  <si>
    <t>2023-02-11</t>
  </si>
  <si>
    <t>1089.60</t>
  </si>
  <si>
    <t>160.00</t>
  </si>
  <si>
    <t>2023-02-08 19:40:05</t>
  </si>
  <si>
    <t>法国</t>
  </si>
  <si>
    <t>2023-02-07</t>
  </si>
  <si>
    <t>3010515</t>
  </si>
  <si>
    <t>首尔三井酒店</t>
  </si>
  <si>
    <t>OH Daehyeok</t>
  </si>
  <si>
    <t>660.42</t>
  </si>
  <si>
    <t>97.00</t>
  </si>
  <si>
    <t>2023-02-07 13:04:29</t>
  </si>
  <si>
    <t>直采</t>
  </si>
  <si>
    <t>韩国</t>
  </si>
  <si>
    <t>2023-02-02</t>
  </si>
  <si>
    <t>2998792</t>
  </si>
  <si>
    <t>吉隆坡白沙罗皇家朱兰酒店</t>
  </si>
  <si>
    <t>Iszham Azreen,Iszham Azreen</t>
  </si>
  <si>
    <t>446.15</t>
  </si>
  <si>
    <t>66.00</t>
  </si>
  <si>
    <t>2023-02-03 12:49:51</t>
  </si>
  <si>
    <t>2998105</t>
  </si>
  <si>
    <t>吉隆坡柏威年酒店 · 悦榕庄管理</t>
  </si>
  <si>
    <t>Ling Racheal</t>
  </si>
  <si>
    <t>1399.28</t>
  </si>
  <si>
    <t>207.00</t>
  </si>
  <si>
    <t>2023-02-03 10:12:40</t>
  </si>
  <si>
    <t>2997370</t>
  </si>
  <si>
    <t>Rusli Afiza,Rusli Afiza</t>
  </si>
  <si>
    <t>892.29</t>
  </si>
  <si>
    <t>132.00</t>
  </si>
  <si>
    <t>2023-02-03 12:07:20</t>
  </si>
  <si>
    <t>2023-01-25</t>
  </si>
  <si>
    <t>2976556</t>
  </si>
  <si>
    <t>吉隆坡维雅酒店</t>
  </si>
  <si>
    <t>Tee ChiewYee,Tee ChiewYee</t>
  </si>
  <si>
    <t>374.55</t>
  </si>
  <si>
    <t>55.00</t>
  </si>
  <si>
    <t>2023-01-25 20:42:35</t>
  </si>
  <si>
    <t>2023-01-18</t>
  </si>
  <si>
    <t>2959933</t>
  </si>
  <si>
    <t>曼谷廊曼机场阿玛瑞酒店</t>
  </si>
  <si>
    <t>SAWETVISUWAT SUPAK</t>
  </si>
  <si>
    <t>509.39</t>
  </si>
  <si>
    <t>75.00</t>
  </si>
  <si>
    <t>2023-01-18 16:06:14</t>
  </si>
  <si>
    <t>泰国</t>
  </si>
  <si>
    <t>2023-01-15</t>
  </si>
  <si>
    <t>2951717</t>
  </si>
  <si>
    <t>binti Mohamad Ruzianah,binti Mohamad Ruzianah</t>
  </si>
  <si>
    <t>820.18</t>
  </si>
  <si>
    <t>122.00</t>
  </si>
  <si>
    <t>2023-01-16 09:33:10</t>
  </si>
  <si>
    <t>2023-01-01</t>
  </si>
  <si>
    <t>2914650</t>
  </si>
  <si>
    <t>曼谷奔齐中心大酒店</t>
  </si>
  <si>
    <t>Stephan Tony,Stephan Tony</t>
  </si>
  <si>
    <t>2697.71</t>
  </si>
  <si>
    <t>390.00</t>
  </si>
  <si>
    <t>2023-01-02 03:22:49</t>
  </si>
  <si>
    <t>2022-10-12</t>
  </si>
  <si>
    <t>2735891</t>
  </si>
  <si>
    <t>马六甲大华酒店</t>
  </si>
  <si>
    <t>Keen Yip Kelvin Yiu,Keen Yip Kelvin Yiu</t>
  </si>
  <si>
    <t>1580.88</t>
  </si>
  <si>
    <t>220.00</t>
  </si>
  <si>
    <t>2022-10-12 11:08:13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</si>
</sst>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142875</xdr:colOff>
      <xdr:row>57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2584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44967</v>
      </c>
      <c r="G2" s="6">
        <v>44969</v>
      </c>
      <c r="H2" s="4">
        <v>1</v>
      </c>
      <c r="I2" s="4">
        <v>2</v>
      </c>
      <c r="J2" s="4">
        <v>2</v>
      </c>
      <c r="K2" s="4" t="s">
        <v>30</v>
      </c>
      <c r="L2" s="4">
        <v>220</v>
      </c>
      <c r="M2" s="4">
        <v>220</v>
      </c>
      <c r="N2" s="4" t="s">
        <v>31</v>
      </c>
      <c r="O2" s="4" t="s">
        <v>32</v>
      </c>
      <c r="P2" s="4" t="s">
        <v>33</v>
      </c>
      <c r="Q2" s="4">
        <v>0</v>
      </c>
      <c r="R2" s="7">
        <v>44846</v>
      </c>
      <c r="S2" s="6">
        <v>44972</v>
      </c>
      <c r="T2" s="4" t="s">
        <v>34</v>
      </c>
      <c r="U2" s="4">
        <v>220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44964</v>
      </c>
      <c r="G3" s="6">
        <v>44969</v>
      </c>
      <c r="H3" s="4">
        <v>1</v>
      </c>
      <c r="I3" s="4">
        <v>5</v>
      </c>
      <c r="J3" s="4">
        <v>5</v>
      </c>
      <c r="K3" s="4" t="s">
        <v>30</v>
      </c>
      <c r="L3" s="4">
        <v>390</v>
      </c>
      <c r="M3" s="4">
        <v>390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44927</v>
      </c>
      <c r="S3" s="6">
        <v>44972</v>
      </c>
      <c r="T3" s="4" t="s">
        <v>34</v>
      </c>
      <c r="U3" s="4">
        <v>390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44968</v>
      </c>
      <c r="G4" s="6">
        <v>44969</v>
      </c>
      <c r="H4" s="4">
        <v>2</v>
      </c>
      <c r="I4" s="4">
        <v>1</v>
      </c>
      <c r="J4" s="4">
        <v>2</v>
      </c>
      <c r="K4" s="4" t="s">
        <v>30</v>
      </c>
      <c r="L4" s="4">
        <v>122</v>
      </c>
      <c r="M4" s="4">
        <v>122</v>
      </c>
      <c r="N4" s="4" t="s">
        <v>46</v>
      </c>
      <c r="O4" s="4" t="s">
        <v>32</v>
      </c>
      <c r="P4" s="4" t="s">
        <v>33</v>
      </c>
      <c r="Q4" s="4">
        <v>0</v>
      </c>
      <c r="R4" s="7">
        <v>44941</v>
      </c>
      <c r="S4" s="6">
        <v>44972</v>
      </c>
      <c r="T4" s="4" t="s">
        <v>34</v>
      </c>
      <c r="U4" s="4">
        <v>122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44968</v>
      </c>
      <c r="G5" s="6">
        <v>44969</v>
      </c>
      <c r="H5" s="4">
        <v>1</v>
      </c>
      <c r="I5" s="4">
        <v>1</v>
      </c>
      <c r="J5" s="4">
        <v>1</v>
      </c>
      <c r="K5" s="4" t="s">
        <v>30</v>
      </c>
      <c r="L5" s="4">
        <v>75</v>
      </c>
      <c r="M5" s="4">
        <v>75</v>
      </c>
      <c r="N5" s="4" t="s">
        <v>51</v>
      </c>
      <c r="O5" s="4" t="s">
        <v>32</v>
      </c>
      <c r="P5" s="4" t="s">
        <v>33</v>
      </c>
      <c r="Q5" s="4">
        <v>0</v>
      </c>
      <c r="R5" s="7">
        <v>44944</v>
      </c>
      <c r="S5" s="6">
        <v>44972</v>
      </c>
      <c r="T5" s="4" t="s">
        <v>34</v>
      </c>
      <c r="U5" s="4">
        <v>75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44968</v>
      </c>
      <c r="G6" s="6">
        <v>44969</v>
      </c>
      <c r="H6" s="4">
        <v>1</v>
      </c>
      <c r="I6" s="4">
        <v>1</v>
      </c>
      <c r="J6" s="4">
        <v>1</v>
      </c>
      <c r="K6" s="4" t="s">
        <v>30</v>
      </c>
      <c r="L6" s="4">
        <v>55</v>
      </c>
      <c r="M6" s="4">
        <v>55</v>
      </c>
      <c r="N6" s="4" t="s">
        <v>56</v>
      </c>
      <c r="O6" s="4" t="s">
        <v>32</v>
      </c>
      <c r="P6" s="4" t="s">
        <v>33</v>
      </c>
      <c r="Q6" s="4">
        <v>0</v>
      </c>
      <c r="R6" s="7">
        <v>44951</v>
      </c>
      <c r="S6" s="6">
        <v>44972</v>
      </c>
      <c r="T6" s="4" t="s">
        <v>34</v>
      </c>
      <c r="U6" s="4">
        <v>55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44</v>
      </c>
      <c r="E7" s="4" t="s">
        <v>29</v>
      </c>
      <c r="F7" s="6">
        <v>44967</v>
      </c>
      <c r="G7" s="6">
        <v>44969</v>
      </c>
      <c r="H7" s="4">
        <v>1</v>
      </c>
      <c r="I7" s="4">
        <v>2</v>
      </c>
      <c r="J7" s="4">
        <v>2</v>
      </c>
      <c r="K7" s="4" t="s">
        <v>30</v>
      </c>
      <c r="L7" s="4">
        <v>132</v>
      </c>
      <c r="M7" s="4">
        <v>132</v>
      </c>
      <c r="N7" s="4" t="s">
        <v>59</v>
      </c>
      <c r="O7" s="4" t="s">
        <v>32</v>
      </c>
      <c r="P7" s="4" t="s">
        <v>33</v>
      </c>
      <c r="Q7" s="4">
        <v>0</v>
      </c>
      <c r="R7" s="7">
        <v>44959</v>
      </c>
      <c r="S7" s="6">
        <v>44972</v>
      </c>
      <c r="T7" s="4" t="s">
        <v>34</v>
      </c>
      <c r="U7" s="4">
        <v>132</v>
      </c>
      <c r="V7" s="4">
        <v>0</v>
      </c>
      <c r="W7" s="4">
        <v>0</v>
      </c>
      <c r="X7" s="4" t="s">
        <v>60</v>
      </c>
      <c r="Y7" s="4" t="s">
        <v>42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44968</v>
      </c>
      <c r="G8" s="6">
        <v>44969</v>
      </c>
      <c r="H8" s="4">
        <v>1</v>
      </c>
      <c r="I8" s="4">
        <v>1</v>
      </c>
      <c r="J8" s="4">
        <v>1</v>
      </c>
      <c r="K8" s="4" t="s">
        <v>30</v>
      </c>
      <c r="L8" s="4">
        <v>207</v>
      </c>
      <c r="M8" s="4">
        <v>207</v>
      </c>
      <c r="N8" s="4" t="s">
        <v>64</v>
      </c>
      <c r="O8" s="4" t="s">
        <v>32</v>
      </c>
      <c r="P8" s="4" t="s">
        <v>33</v>
      </c>
      <c r="Q8" s="4">
        <v>0</v>
      </c>
      <c r="R8" s="7">
        <v>44959</v>
      </c>
      <c r="S8" s="6">
        <v>44972</v>
      </c>
      <c r="T8" s="4" t="s">
        <v>34</v>
      </c>
      <c r="U8" s="4">
        <v>207</v>
      </c>
      <c r="V8" s="4">
        <v>0</v>
      </c>
      <c r="W8" s="4">
        <v>0</v>
      </c>
      <c r="X8" s="4" t="s">
        <v>65</v>
      </c>
      <c r="Y8" s="4" t="s">
        <v>42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44</v>
      </c>
      <c r="E9" s="4" t="s">
        <v>29</v>
      </c>
      <c r="F9" s="6">
        <v>44968</v>
      </c>
      <c r="G9" s="6">
        <v>44969</v>
      </c>
      <c r="H9" s="4">
        <v>1</v>
      </c>
      <c r="I9" s="4">
        <v>1</v>
      </c>
      <c r="J9" s="4">
        <v>1</v>
      </c>
      <c r="K9" s="4" t="s">
        <v>30</v>
      </c>
      <c r="L9" s="4">
        <v>66</v>
      </c>
      <c r="M9" s="4">
        <v>66</v>
      </c>
      <c r="N9" s="4" t="s">
        <v>67</v>
      </c>
      <c r="O9" s="4" t="s">
        <v>32</v>
      </c>
      <c r="P9" s="4" t="s">
        <v>33</v>
      </c>
      <c r="Q9" s="4">
        <v>0</v>
      </c>
      <c r="R9" s="7">
        <v>44959</v>
      </c>
      <c r="S9" s="6">
        <v>44972</v>
      </c>
      <c r="T9" s="4" t="s">
        <v>34</v>
      </c>
      <c r="U9" s="4">
        <v>66</v>
      </c>
      <c r="V9" s="4">
        <v>0</v>
      </c>
      <c r="W9" s="4">
        <v>0</v>
      </c>
      <c r="X9" s="4" t="s">
        <v>68</v>
      </c>
      <c r="Y9" s="4" t="s">
        <v>42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44968</v>
      </c>
      <c r="G10" s="6">
        <v>44969</v>
      </c>
      <c r="H10" s="4">
        <v>1</v>
      </c>
      <c r="I10" s="4">
        <v>1</v>
      </c>
      <c r="J10" s="4">
        <v>1</v>
      </c>
      <c r="K10" s="4" t="s">
        <v>30</v>
      </c>
      <c r="L10" s="4">
        <v>97</v>
      </c>
      <c r="M10" s="4">
        <v>97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44964</v>
      </c>
      <c r="S10" s="6">
        <v>44972</v>
      </c>
      <c r="T10" s="4" t="s">
        <v>34</v>
      </c>
      <c r="U10" s="4">
        <v>97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44968</v>
      </c>
      <c r="G11" s="6">
        <v>44969</v>
      </c>
      <c r="H11" s="4">
        <v>1</v>
      </c>
      <c r="I11" s="4">
        <v>1</v>
      </c>
      <c r="J11" s="4">
        <v>1</v>
      </c>
      <c r="K11" s="4" t="s">
        <v>30</v>
      </c>
      <c r="L11" s="4">
        <v>160</v>
      </c>
      <c r="M11" s="4">
        <v>160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44965</v>
      </c>
      <c r="S11" s="6">
        <v>44972</v>
      </c>
      <c r="T11" s="4" t="s">
        <v>34</v>
      </c>
      <c r="U11" s="4">
        <v>160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44967</v>
      </c>
      <c r="G12" s="6">
        <v>44969</v>
      </c>
      <c r="H12" s="4">
        <v>1</v>
      </c>
      <c r="I12" s="4">
        <v>2</v>
      </c>
      <c r="J12" s="4">
        <v>2</v>
      </c>
      <c r="K12" s="4" t="s">
        <v>30</v>
      </c>
      <c r="L12" s="4">
        <v>176</v>
      </c>
      <c r="M12" s="4">
        <v>176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44966</v>
      </c>
      <c r="S12" s="6">
        <v>44972</v>
      </c>
      <c r="T12" s="4" t="s">
        <v>34</v>
      </c>
      <c r="U12" s="4">
        <v>176</v>
      </c>
      <c r="V12" s="4">
        <v>0</v>
      </c>
      <c r="W12" s="4">
        <v>0</v>
      </c>
      <c r="X12" s="4" t="s">
        <v>85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44967</v>
      </c>
      <c r="G13" s="6">
        <v>44969</v>
      </c>
      <c r="H13" s="4">
        <v>1</v>
      </c>
      <c r="I13" s="4">
        <v>2</v>
      </c>
      <c r="J13" s="4">
        <v>2</v>
      </c>
      <c r="K13" s="4" t="s">
        <v>30</v>
      </c>
      <c r="L13" s="4">
        <v>62</v>
      </c>
      <c r="M13" s="4">
        <v>62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44966</v>
      </c>
      <c r="S13" s="6">
        <v>44972</v>
      </c>
      <c r="T13" s="4" t="s">
        <v>34</v>
      </c>
      <c r="U13" s="4">
        <v>62</v>
      </c>
      <c r="V13" s="4">
        <v>0</v>
      </c>
      <c r="W13" s="4">
        <v>0</v>
      </c>
      <c r="X13" s="4" t="s">
        <v>90</v>
      </c>
      <c r="Y13" s="4" t="s">
        <v>42</v>
      </c>
    </row>
    <row r="14" s="4" customFormat="1" spans="1:25">
      <c r="A14" s="4" t="s">
        <v>86</v>
      </c>
      <c r="B14" s="4" t="s">
        <v>26</v>
      </c>
      <c r="C14" s="4" t="s">
        <v>91</v>
      </c>
      <c r="D14" s="4" t="s">
        <v>87</v>
      </c>
      <c r="E14" s="4" t="s">
        <v>88</v>
      </c>
      <c r="F14" s="6">
        <v>44967</v>
      </c>
      <c r="G14" s="6">
        <v>44969</v>
      </c>
      <c r="H14" s="4">
        <v>1</v>
      </c>
      <c r="I14" s="4">
        <v>2</v>
      </c>
      <c r="J14" s="4">
        <v>2</v>
      </c>
      <c r="K14" s="4" t="s">
        <v>30</v>
      </c>
      <c r="L14" s="4">
        <v>-62</v>
      </c>
      <c r="M14" s="4">
        <v>-62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44966</v>
      </c>
      <c r="S14" s="6">
        <v>44972</v>
      </c>
      <c r="T14" s="4" t="s">
        <v>34</v>
      </c>
      <c r="U14" s="4">
        <v>-62</v>
      </c>
      <c r="V14" s="4">
        <v>0</v>
      </c>
      <c r="W14" s="4">
        <v>0</v>
      </c>
      <c r="X14" s="4" t="s">
        <v>90</v>
      </c>
      <c r="Y14" s="4" t="s">
        <v>42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44967</v>
      </c>
      <c r="G15" s="6">
        <v>44969</v>
      </c>
      <c r="H15" s="4">
        <v>1</v>
      </c>
      <c r="I15" s="4">
        <v>2</v>
      </c>
      <c r="J15" s="4">
        <v>2</v>
      </c>
      <c r="K15" s="4" t="s">
        <v>30</v>
      </c>
      <c r="L15" s="4">
        <v>848</v>
      </c>
      <c r="M15" s="4">
        <v>848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44966</v>
      </c>
      <c r="S15" s="6">
        <v>44972</v>
      </c>
      <c r="T15" s="4" t="s">
        <v>34</v>
      </c>
      <c r="U15" s="4">
        <v>848</v>
      </c>
      <c r="V15" s="4">
        <v>0</v>
      </c>
      <c r="W15" s="4">
        <v>0</v>
      </c>
      <c r="X15" s="4" t="s">
        <v>96</v>
      </c>
      <c r="Y15" s="4" t="s">
        <v>42</v>
      </c>
    </row>
    <row r="16" s="4" customFormat="1" spans="1:25">
      <c r="A16" s="4" t="s">
        <v>92</v>
      </c>
      <c r="B16" s="4" t="s">
        <v>26</v>
      </c>
      <c r="C16" s="4" t="s">
        <v>91</v>
      </c>
      <c r="D16" s="4" t="s">
        <v>93</v>
      </c>
      <c r="E16" s="4" t="s">
        <v>94</v>
      </c>
      <c r="F16" s="6">
        <v>44967</v>
      </c>
      <c r="G16" s="6">
        <v>44969</v>
      </c>
      <c r="H16" s="4">
        <v>1</v>
      </c>
      <c r="I16" s="4">
        <v>2</v>
      </c>
      <c r="J16" s="4">
        <v>2</v>
      </c>
      <c r="K16" s="4" t="s">
        <v>30</v>
      </c>
      <c r="L16" s="4">
        <v>-848</v>
      </c>
      <c r="M16" s="4">
        <v>-848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44966</v>
      </c>
      <c r="S16" s="6">
        <v>44972</v>
      </c>
      <c r="T16" s="4" t="s">
        <v>34</v>
      </c>
      <c r="U16" s="4">
        <v>-848</v>
      </c>
      <c r="V16" s="4">
        <v>0</v>
      </c>
      <c r="W16" s="4">
        <v>0</v>
      </c>
      <c r="X16" s="4" t="s">
        <v>96</v>
      </c>
      <c r="Y1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97</v>
      </c>
    </row>
    <row r="2" s="4" customFormat="1" spans="1:10">
      <c r="A2" s="5">
        <v>21427695491</v>
      </c>
      <c r="B2" s="6">
        <v>44967</v>
      </c>
      <c r="C2" s="6">
        <v>44969</v>
      </c>
      <c r="D2" s="4">
        <v>220</v>
      </c>
      <c r="E2" s="4" t="str">
        <f>VLOOKUP(A2,HOP!A:L,12,0)</f>
        <v>220.00</v>
      </c>
      <c r="F2" s="4" t="str">
        <f>VLOOKUP(A2,HOP!A:C,3,0)</f>
        <v>2735891</v>
      </c>
      <c r="G2" s="4">
        <f>D2-E2</f>
        <v>0</v>
      </c>
      <c r="H2" s="4" t="str">
        <f>$H$1&amp;F2</f>
        <v>，2735891</v>
      </c>
      <c r="I2" s="7" t="str">
        <f>VLOOKUP(A2,HOP!A:U,21,0)</f>
        <v>直采</v>
      </c>
      <c r="J2" s="6"/>
    </row>
    <row r="3" s="4" customFormat="1" spans="1:10">
      <c r="A3" s="5">
        <v>999222052704624</v>
      </c>
      <c r="B3" s="6">
        <v>44964</v>
      </c>
      <c r="C3" s="6">
        <v>44969</v>
      </c>
      <c r="D3" s="4">
        <v>390</v>
      </c>
      <c r="E3" s="4" t="str">
        <f>VLOOKUP(A3,HOP!A:L,12,0)</f>
        <v>390.00</v>
      </c>
      <c r="F3" s="4" t="str">
        <f>VLOOKUP(A3,HOP!A:C,3,0)</f>
        <v>2914650</v>
      </c>
      <c r="G3" s="4">
        <f t="shared" ref="G3:G14" si="0">D3-E3</f>
        <v>0</v>
      </c>
      <c r="H3" s="4" t="str">
        <f t="shared" ref="H3:H14" si="1">$H$1&amp;F3</f>
        <v>，2914650</v>
      </c>
      <c r="I3" s="7" t="str">
        <f>VLOOKUP(A3,HOP!A:U,21,0)</f>
        <v>直采</v>
      </c>
      <c r="J3" s="6"/>
    </row>
    <row r="4" s="4" customFormat="1" spans="1:10">
      <c r="A4" s="5">
        <v>999222216504933</v>
      </c>
      <c r="B4" s="6">
        <v>44968</v>
      </c>
      <c r="C4" s="6">
        <v>44969</v>
      </c>
      <c r="D4" s="4">
        <v>122</v>
      </c>
      <c r="E4" s="4" t="str">
        <f>VLOOKUP(A4,HOP!A:L,12,0)</f>
        <v>122.00</v>
      </c>
      <c r="F4" s="4" t="str">
        <f>VLOOKUP(A4,HOP!A:C,3,0)</f>
        <v>2951717</v>
      </c>
      <c r="G4" s="4">
        <f t="shared" si="0"/>
        <v>0</v>
      </c>
      <c r="H4" s="4" t="str">
        <f t="shared" si="1"/>
        <v>，2951717</v>
      </c>
      <c r="I4" s="7" t="str">
        <f>VLOOKUP(A4,HOP!A:U,21,0)</f>
        <v>直采</v>
      </c>
      <c r="J4" s="6"/>
    </row>
    <row r="5" s="4" customFormat="1" spans="1:10">
      <c r="A5" s="5">
        <v>999222259072240</v>
      </c>
      <c r="B5" s="6">
        <v>44968</v>
      </c>
      <c r="C5" s="6">
        <v>44969</v>
      </c>
      <c r="D5" s="4">
        <v>75</v>
      </c>
      <c r="E5" s="4" t="str">
        <f>VLOOKUP(A5,HOP!A:L,12,0)</f>
        <v>75.00</v>
      </c>
      <c r="F5" s="4" t="str">
        <f>VLOOKUP(A5,HOP!A:C,3,0)</f>
        <v>2959933</v>
      </c>
      <c r="G5" s="4">
        <f t="shared" si="0"/>
        <v>0</v>
      </c>
      <c r="H5" s="4" t="str">
        <f t="shared" si="1"/>
        <v>，2959933</v>
      </c>
      <c r="I5" s="7" t="str">
        <f>VLOOKUP(A5,HOP!A:U,21,0)</f>
        <v>直采</v>
      </c>
      <c r="J5" s="6"/>
    </row>
    <row r="6" s="4" customFormat="1" spans="1:10">
      <c r="A6" s="5">
        <v>999222343375966</v>
      </c>
      <c r="B6" s="6">
        <v>44968</v>
      </c>
      <c r="C6" s="6">
        <v>44969</v>
      </c>
      <c r="D6" s="4">
        <v>55</v>
      </c>
      <c r="E6" s="4" t="str">
        <f>VLOOKUP(A6,HOP!A:L,12,0)</f>
        <v>55.00</v>
      </c>
      <c r="F6" s="4" t="str">
        <f>VLOOKUP(A6,HOP!A:C,3,0)</f>
        <v>2976556</v>
      </c>
      <c r="G6" s="4">
        <f t="shared" si="0"/>
        <v>0</v>
      </c>
      <c r="H6" s="4" t="str">
        <f t="shared" si="1"/>
        <v>，2976556</v>
      </c>
      <c r="I6" s="7" t="str">
        <f>VLOOKUP(A6,HOP!A:U,21,0)</f>
        <v>直采</v>
      </c>
      <c r="J6" s="6"/>
    </row>
    <row r="7" s="4" customFormat="1" spans="1:10">
      <c r="A7" s="5">
        <v>999222479220044</v>
      </c>
      <c r="B7" s="6">
        <v>44967</v>
      </c>
      <c r="C7" s="6">
        <v>44969</v>
      </c>
      <c r="D7" s="4">
        <v>132</v>
      </c>
      <c r="E7" s="4" t="str">
        <f>VLOOKUP(A7,HOP!A:L,12,0)</f>
        <v>132.00</v>
      </c>
      <c r="F7" s="4" t="str">
        <f>VLOOKUP(A7,HOP!A:C,3,0)</f>
        <v>2997370</v>
      </c>
      <c r="G7" s="4">
        <f t="shared" si="0"/>
        <v>0</v>
      </c>
      <c r="H7" s="4" t="str">
        <f t="shared" si="1"/>
        <v>，2997370</v>
      </c>
      <c r="I7" s="7" t="str">
        <f>VLOOKUP(A7,HOP!A:U,21,0)</f>
        <v>直采</v>
      </c>
      <c r="J7" s="6"/>
    </row>
    <row r="8" s="4" customFormat="1" spans="1:10">
      <c r="A8" s="5">
        <v>999222483384693</v>
      </c>
      <c r="B8" s="6">
        <v>44968</v>
      </c>
      <c r="C8" s="6">
        <v>44969</v>
      </c>
      <c r="D8" s="4">
        <v>207</v>
      </c>
      <c r="E8" s="4" t="str">
        <f>VLOOKUP(A8,HOP!A:L,12,0)</f>
        <v>207.00</v>
      </c>
      <c r="F8" s="4" t="str">
        <f>VLOOKUP(A8,HOP!A:C,3,0)</f>
        <v>2998105</v>
      </c>
      <c r="G8" s="4">
        <f t="shared" si="0"/>
        <v>0</v>
      </c>
      <c r="H8" s="4" t="str">
        <f t="shared" si="1"/>
        <v>，2998105</v>
      </c>
      <c r="I8" s="7" t="str">
        <f>VLOOKUP(A8,HOP!A:U,21,0)</f>
        <v>直采</v>
      </c>
      <c r="J8" s="6"/>
    </row>
    <row r="9" s="4" customFormat="1" spans="1:10">
      <c r="A9" s="5">
        <v>999222491361944</v>
      </c>
      <c r="B9" s="6">
        <v>44968</v>
      </c>
      <c r="C9" s="6">
        <v>44969</v>
      </c>
      <c r="D9" s="4">
        <v>66</v>
      </c>
      <c r="E9" s="4" t="str">
        <f>VLOOKUP(A9,HOP!A:L,12,0)</f>
        <v>66.00</v>
      </c>
      <c r="F9" s="4" t="str">
        <f>VLOOKUP(A9,HOP!A:C,3,0)</f>
        <v>2998792</v>
      </c>
      <c r="G9" s="4">
        <f t="shared" si="0"/>
        <v>0</v>
      </c>
      <c r="H9" s="4" t="str">
        <f t="shared" si="1"/>
        <v>，2998792</v>
      </c>
      <c r="I9" s="7" t="str">
        <f>VLOOKUP(A9,HOP!A:U,21,0)</f>
        <v>直采</v>
      </c>
      <c r="J9" s="6"/>
    </row>
    <row r="10" s="4" customFormat="1" spans="1:10">
      <c r="A10" s="5">
        <v>999222571505830</v>
      </c>
      <c r="B10" s="6">
        <v>44968</v>
      </c>
      <c r="C10" s="6">
        <v>44969</v>
      </c>
      <c r="D10" s="4">
        <v>97</v>
      </c>
      <c r="E10" s="4" t="str">
        <f>VLOOKUP(A10,HOP!A:L,12,0)</f>
        <v>97.00</v>
      </c>
      <c r="F10" s="4" t="str">
        <f>VLOOKUP(A10,HOP!A:C,3,0)</f>
        <v>3010515</v>
      </c>
      <c r="G10" s="4">
        <f t="shared" si="0"/>
        <v>0</v>
      </c>
      <c r="H10" s="4" t="str">
        <f t="shared" si="1"/>
        <v>，3010515</v>
      </c>
      <c r="I10" s="7" t="str">
        <f>VLOOKUP(A10,HOP!A:U,21,0)</f>
        <v>直采</v>
      </c>
      <c r="J10" s="6"/>
    </row>
    <row r="11" s="4" customFormat="1" spans="1:10">
      <c r="A11" s="5">
        <v>999222603144161</v>
      </c>
      <c r="B11" s="6">
        <v>44968</v>
      </c>
      <c r="C11" s="6">
        <v>44969</v>
      </c>
      <c r="D11" s="4">
        <v>160</v>
      </c>
      <c r="E11" s="4" t="str">
        <f>VLOOKUP(A11,HOP!A:L,12,0)</f>
        <v>160.00</v>
      </c>
      <c r="F11" s="4" t="str">
        <f>VLOOKUP(A11,HOP!A:C,3,0)</f>
        <v>3014821</v>
      </c>
      <c r="G11" s="4">
        <f t="shared" si="0"/>
        <v>0</v>
      </c>
      <c r="H11" s="4" t="str">
        <f t="shared" si="1"/>
        <v>，3014821</v>
      </c>
      <c r="I11" s="7" t="str">
        <f>VLOOKUP(A11,HOP!A:U,21,0)</f>
        <v>直连</v>
      </c>
      <c r="J11" s="6"/>
    </row>
    <row r="12" s="4" customFormat="1" spans="1:10">
      <c r="A12" s="5">
        <v>999222610547241</v>
      </c>
      <c r="B12" s="6">
        <v>44967</v>
      </c>
      <c r="C12" s="6">
        <v>44969</v>
      </c>
      <c r="D12" s="4">
        <v>176</v>
      </c>
      <c r="E12" s="4" t="str">
        <f>VLOOKUP(A12,HOP!A:L,12,0)</f>
        <v>176.00</v>
      </c>
      <c r="F12" s="4" t="str">
        <f>VLOOKUP(A12,HOP!A:C,3,0)</f>
        <v>3016341</v>
      </c>
      <c r="G12" s="4">
        <f t="shared" si="0"/>
        <v>0</v>
      </c>
      <c r="H12" s="4" t="str">
        <f t="shared" si="1"/>
        <v>，3016341</v>
      </c>
      <c r="I12" s="7" t="str">
        <f>VLOOKUP(A12,HOP!A:U,21,0)</f>
        <v>直连</v>
      </c>
      <c r="J12" s="6"/>
    </row>
    <row r="13" s="4" customFormat="1" hidden="1" spans="1:10">
      <c r="A13" s="5">
        <v>999222615359317</v>
      </c>
      <c r="B13" s="6">
        <v>44967</v>
      </c>
      <c r="C13" s="6">
        <v>44969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7" t="e">
        <f>VLOOKUP(A13,HOP!A:U,21,0)</f>
        <v>#N/A</v>
      </c>
      <c r="J13" s="6"/>
    </row>
    <row r="14" s="4" customFormat="1" hidden="1" spans="1:10">
      <c r="A14" s="5">
        <v>22617502339</v>
      </c>
      <c r="B14" s="6">
        <v>44967</v>
      </c>
      <c r="C14" s="6">
        <v>44969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7" t="e">
        <f>VLOOKUP(A14,HOP!A:U,21,0)</f>
        <v>#N/A</v>
      </c>
      <c r="J14" s="6"/>
    </row>
    <row r="16" spans="4:4">
      <c r="D16" s="4">
        <f>SUM(D2:D15)</f>
        <v>1700</v>
      </c>
    </row>
    <row r="20" spans="1:4">
      <c r="A20" s="4" t="s">
        <v>98</v>
      </c>
      <c r="C20" s="4">
        <v>1364</v>
      </c>
      <c r="D20" s="4">
        <v>10702.76</v>
      </c>
    </row>
    <row r="21" spans="1:4">
      <c r="A21" s="4" t="s">
        <v>99</v>
      </c>
      <c r="C21" s="4">
        <v>336</v>
      </c>
      <c r="D21" s="4">
        <v>2636.46</v>
      </c>
    </row>
    <row r="22" spans="1:4">
      <c r="A22" s="4" t="s">
        <v>100</v>
      </c>
      <c r="C22" s="4">
        <f>SUBTOTAL(9,C20:C21)</f>
        <v>1700</v>
      </c>
      <c r="D22" s="4">
        <f>SUBTOTAL(9,D20:D21)</f>
        <v>13339.22</v>
      </c>
    </row>
    <row r="23" spans="1:1">
      <c r="A23" s="4" t="s">
        <v>101</v>
      </c>
    </row>
  </sheetData>
  <autoFilter ref="A1:X14">
    <filterColumn colId="3">
      <filters>
        <filter val="160"/>
        <filter val="220"/>
        <filter val="390"/>
        <filter val="122"/>
        <filter val="132"/>
        <filter val="55"/>
        <filter val="75"/>
        <filter val="66"/>
        <filter val="176"/>
        <filter val="97"/>
        <filter val="2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999222610547241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999222603144161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126</v>
      </c>
      <c r="H3" s="1" t="s">
        <v>127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146</v>
      </c>
      <c r="S3" s="1" t="s">
        <v>135</v>
      </c>
      <c r="T3" s="1" t="s">
        <v>136</v>
      </c>
      <c r="U3" s="1" t="s">
        <v>137</v>
      </c>
      <c r="V3" s="1" t="s">
        <v>147</v>
      </c>
    </row>
    <row r="4" s="1" customFormat="1" spans="1:22">
      <c r="A4" s="3">
        <v>999222571505830</v>
      </c>
      <c r="B4" s="1" t="s">
        <v>148</v>
      </c>
      <c r="C4" s="1" t="s">
        <v>149</v>
      </c>
      <c r="D4" s="1" t="s">
        <v>150</v>
      </c>
      <c r="E4" s="1" t="s">
        <v>151</v>
      </c>
      <c r="F4" s="1" t="s">
        <v>143</v>
      </c>
      <c r="G4" s="1" t="s">
        <v>126</v>
      </c>
      <c r="H4" s="1" t="s">
        <v>127</v>
      </c>
      <c r="I4" s="1" t="s">
        <v>152</v>
      </c>
      <c r="J4" s="1" t="s">
        <v>30</v>
      </c>
      <c r="K4" s="1" t="s">
        <v>153</v>
      </c>
      <c r="L4" s="1" t="s">
        <v>153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154</v>
      </c>
      <c r="S4" s="1" t="s">
        <v>135</v>
      </c>
      <c r="T4" s="1" t="s">
        <v>136</v>
      </c>
      <c r="U4" s="1" t="s">
        <v>155</v>
      </c>
      <c r="V4" s="1" t="s">
        <v>156</v>
      </c>
    </row>
    <row r="5" s="1" customFormat="1" spans="1:22">
      <c r="A5" s="3">
        <v>999222491361944</v>
      </c>
      <c r="B5" s="1" t="s">
        <v>157</v>
      </c>
      <c r="C5" s="1" t="s">
        <v>158</v>
      </c>
      <c r="D5" s="1" t="s">
        <v>159</v>
      </c>
      <c r="E5" s="1" t="s">
        <v>160</v>
      </c>
      <c r="F5" s="1" t="s">
        <v>143</v>
      </c>
      <c r="G5" s="1" t="s">
        <v>126</v>
      </c>
      <c r="H5" s="1" t="s">
        <v>127</v>
      </c>
      <c r="I5" s="1" t="s">
        <v>161</v>
      </c>
      <c r="J5" s="1" t="s">
        <v>30</v>
      </c>
      <c r="K5" s="1" t="s">
        <v>162</v>
      </c>
      <c r="L5" s="1" t="s">
        <v>162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163</v>
      </c>
      <c r="S5" s="1" t="s">
        <v>135</v>
      </c>
      <c r="T5" s="1" t="s">
        <v>136</v>
      </c>
      <c r="U5" s="1" t="s">
        <v>155</v>
      </c>
      <c r="V5" s="1" t="s">
        <v>138</v>
      </c>
    </row>
    <row r="6" s="1" customFormat="1" spans="1:22">
      <c r="A6" s="3">
        <v>999222483384693</v>
      </c>
      <c r="B6" s="1" t="s">
        <v>157</v>
      </c>
      <c r="C6" s="1" t="s">
        <v>164</v>
      </c>
      <c r="D6" s="1" t="s">
        <v>165</v>
      </c>
      <c r="E6" s="1" t="s">
        <v>166</v>
      </c>
      <c r="F6" s="1" t="s">
        <v>143</v>
      </c>
      <c r="G6" s="1" t="s">
        <v>126</v>
      </c>
      <c r="H6" s="1" t="s">
        <v>127</v>
      </c>
      <c r="I6" s="1" t="s">
        <v>167</v>
      </c>
      <c r="J6" s="1" t="s">
        <v>30</v>
      </c>
      <c r="K6" s="1" t="s">
        <v>168</v>
      </c>
      <c r="L6" s="1" t="s">
        <v>168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169</v>
      </c>
      <c r="S6" s="1" t="s">
        <v>135</v>
      </c>
      <c r="T6" s="1" t="s">
        <v>136</v>
      </c>
      <c r="U6" s="1" t="s">
        <v>155</v>
      </c>
      <c r="V6" s="1" t="s">
        <v>138</v>
      </c>
    </row>
    <row r="7" s="1" customFormat="1" spans="1:22">
      <c r="A7" s="3">
        <v>999222479220044</v>
      </c>
      <c r="B7" s="1" t="s">
        <v>157</v>
      </c>
      <c r="C7" s="1" t="s">
        <v>170</v>
      </c>
      <c r="D7" s="1" t="s">
        <v>159</v>
      </c>
      <c r="E7" s="1" t="s">
        <v>171</v>
      </c>
      <c r="F7" s="1" t="s">
        <v>125</v>
      </c>
      <c r="G7" s="1" t="s">
        <v>126</v>
      </c>
      <c r="H7" s="1" t="s">
        <v>127</v>
      </c>
      <c r="I7" s="1" t="s">
        <v>172</v>
      </c>
      <c r="J7" s="1" t="s">
        <v>30</v>
      </c>
      <c r="K7" s="1" t="s">
        <v>173</v>
      </c>
      <c r="L7" s="1" t="s">
        <v>173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174</v>
      </c>
      <c r="S7" s="1" t="s">
        <v>135</v>
      </c>
      <c r="T7" s="1" t="s">
        <v>136</v>
      </c>
      <c r="U7" s="1" t="s">
        <v>155</v>
      </c>
      <c r="V7" s="1" t="s">
        <v>138</v>
      </c>
    </row>
    <row r="8" s="1" customFormat="1" spans="1:22">
      <c r="A8" s="3">
        <v>999222343375966</v>
      </c>
      <c r="B8" s="1" t="s">
        <v>175</v>
      </c>
      <c r="C8" s="1" t="s">
        <v>176</v>
      </c>
      <c r="D8" s="1" t="s">
        <v>177</v>
      </c>
      <c r="E8" s="1" t="s">
        <v>178</v>
      </c>
      <c r="F8" s="1" t="s">
        <v>143</v>
      </c>
      <c r="G8" s="1" t="s">
        <v>126</v>
      </c>
      <c r="H8" s="1" t="s">
        <v>127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181</v>
      </c>
      <c r="S8" s="1" t="s">
        <v>135</v>
      </c>
      <c r="T8" s="1" t="s">
        <v>136</v>
      </c>
      <c r="U8" s="1" t="s">
        <v>155</v>
      </c>
      <c r="V8" s="1" t="s">
        <v>138</v>
      </c>
    </row>
    <row r="9" s="1" customFormat="1" spans="1:22">
      <c r="A9" s="3">
        <v>999222259072240</v>
      </c>
      <c r="B9" s="1" t="s">
        <v>182</v>
      </c>
      <c r="C9" s="1" t="s">
        <v>183</v>
      </c>
      <c r="D9" s="1" t="s">
        <v>184</v>
      </c>
      <c r="E9" s="1" t="s">
        <v>185</v>
      </c>
      <c r="F9" s="1" t="s">
        <v>143</v>
      </c>
      <c r="G9" s="1" t="s">
        <v>126</v>
      </c>
      <c r="H9" s="1" t="s">
        <v>127</v>
      </c>
      <c r="I9" s="1" t="s">
        <v>186</v>
      </c>
      <c r="J9" s="1" t="s">
        <v>30</v>
      </c>
      <c r="K9" s="1" t="s">
        <v>187</v>
      </c>
      <c r="L9" s="1" t="s">
        <v>187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188</v>
      </c>
      <c r="S9" s="1" t="s">
        <v>135</v>
      </c>
      <c r="T9" s="1" t="s">
        <v>136</v>
      </c>
      <c r="U9" s="1" t="s">
        <v>155</v>
      </c>
      <c r="V9" s="1" t="s">
        <v>189</v>
      </c>
    </row>
    <row r="10" s="1" customFormat="1" spans="1:22">
      <c r="A10" s="3">
        <v>999222216504933</v>
      </c>
      <c r="B10" s="1" t="s">
        <v>190</v>
      </c>
      <c r="C10" s="1" t="s">
        <v>191</v>
      </c>
      <c r="D10" s="1" t="s">
        <v>159</v>
      </c>
      <c r="E10" s="1" t="s">
        <v>192</v>
      </c>
      <c r="F10" s="1" t="s">
        <v>143</v>
      </c>
      <c r="G10" s="1" t="s">
        <v>126</v>
      </c>
      <c r="H10" s="1" t="s">
        <v>127</v>
      </c>
      <c r="I10" s="1" t="s">
        <v>193</v>
      </c>
      <c r="J10" s="1" t="s">
        <v>30</v>
      </c>
      <c r="K10" s="1" t="s">
        <v>194</v>
      </c>
      <c r="L10" s="1" t="s">
        <v>194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195</v>
      </c>
      <c r="S10" s="1" t="s">
        <v>135</v>
      </c>
      <c r="T10" s="1" t="s">
        <v>136</v>
      </c>
      <c r="U10" s="1" t="s">
        <v>155</v>
      </c>
      <c r="V10" s="1" t="s">
        <v>138</v>
      </c>
    </row>
    <row r="11" s="1" customFormat="1" spans="1:22">
      <c r="A11" s="3">
        <v>999222052704624</v>
      </c>
      <c r="B11" s="1" t="s">
        <v>196</v>
      </c>
      <c r="C11" s="1" t="s">
        <v>197</v>
      </c>
      <c r="D11" s="1" t="s">
        <v>198</v>
      </c>
      <c r="E11" s="1" t="s">
        <v>199</v>
      </c>
      <c r="F11" s="1" t="s">
        <v>148</v>
      </c>
      <c r="G11" s="1" t="s">
        <v>126</v>
      </c>
      <c r="H11" s="1" t="s">
        <v>127</v>
      </c>
      <c r="I11" s="1" t="s">
        <v>200</v>
      </c>
      <c r="J11" s="1" t="s">
        <v>30</v>
      </c>
      <c r="K11" s="1" t="s">
        <v>201</v>
      </c>
      <c r="L11" s="1" t="s">
        <v>201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202</v>
      </c>
      <c r="S11" s="1" t="s">
        <v>135</v>
      </c>
      <c r="T11" s="1" t="s">
        <v>136</v>
      </c>
      <c r="U11" s="1" t="s">
        <v>155</v>
      </c>
      <c r="V11" s="1" t="s">
        <v>189</v>
      </c>
    </row>
    <row r="12" s="1" customFormat="1" spans="1:22">
      <c r="A12" s="3">
        <v>21427695491</v>
      </c>
      <c r="B12" s="1" t="s">
        <v>203</v>
      </c>
      <c r="C12" s="1" t="s">
        <v>204</v>
      </c>
      <c r="D12" s="1" t="s">
        <v>205</v>
      </c>
      <c r="E12" s="1" t="s">
        <v>206</v>
      </c>
      <c r="F12" s="1" t="s">
        <v>125</v>
      </c>
      <c r="G12" s="1" t="s">
        <v>126</v>
      </c>
      <c r="H12" s="1" t="s">
        <v>127</v>
      </c>
      <c r="I12" s="1" t="s">
        <v>207</v>
      </c>
      <c r="J12" s="1" t="s">
        <v>30</v>
      </c>
      <c r="K12" s="1" t="s">
        <v>208</v>
      </c>
      <c r="L12" s="1" t="s">
        <v>208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133</v>
      </c>
      <c r="R12" s="1" t="s">
        <v>209</v>
      </c>
      <c r="S12" s="1" t="s">
        <v>135</v>
      </c>
      <c r="T12" s="1" t="s">
        <v>136</v>
      </c>
      <c r="U12" s="1" t="s">
        <v>155</v>
      </c>
      <c r="V12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2023-02-15T02:39:00Z</dcterms:created>
  <dcterms:modified xsi:type="dcterms:W3CDTF">2023-02-15T02:50:44Z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89CFD146373E420CA3FFE88E9512C1BD</vt:lpwstr>
  </property>
  <property fmtid="{D5CDD505-2E9C-101B-9397-08002B2CF9AE}" pid="3" name="KSOProductBuildVer">
    <vt:lpwstr>2052-11.1.0.13703</vt:lpwstr>
  </property>
</Properties>
</file>