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<sst xmlns="http://schemas.openxmlformats.org/spreadsheetml/2006/main" count="434" uniqueCount="178">
  <si>
    <t>去哪儿网酒店预付对账单</t>
  </si>
  <si>
    <t>供应商名称：</t>
  </si>
  <si>
    <t>汇趣住</t>
  </si>
  <si>
    <t>结算周期：</t>
  </si>
  <si>
    <t>2023-02-11至2023-02-12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</si>
  <si>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</si>
  <si>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</si>
  <si>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</si>
  <si>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</si>
  <si>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</si>
  <si>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</si>
  <si>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</si>
  <si>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</si>
  <si>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</si>
  <si>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</si>
  <si>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</si>
  <si>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</si>
  <si>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</si>
  <si>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</si>
  <si>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</si>
  <si>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¥3,303.00</t>
  </si>
  <si>
    <t>¥506.00</t>
  </si>
  <si>
    <t>¥2,797.00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</si>
  <si>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</si>
  <si>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</si>
  <si>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</si>
  <si>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</si>
  <si>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</si>
  <si>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</si>
  <si>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</si>
  <si>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</si>
  <si>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</si>
  <si>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</si>
  <si>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</si>
  <si>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</si>
  <si>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</si>
  <si>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</si>
  <si>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</si>
  <si>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</si>
  <si>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</si>
  <si>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</si>
  <si>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</si>
  <si>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</si>
  <si>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</si>
  <si>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</si>
  <si>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</si>
  <si>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</si>
  <si>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</si>
  <si>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</si>
  <si>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</si>
  <si>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</si>
  <si>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</si>
  <si>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</si>
  <si>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</si>
  <si>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</si>
  <si>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</si>
  <si>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</si>
  <si>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</si>
  <si>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</si>
  <si>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</si>
  <si>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</si>
  <si>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</si>
  <si>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</si>
  <si>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</si>
  <si>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</si>
  <si>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</si>
  <si>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</si>
  <si>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</si>
  <si>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</si>
  <si>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</si>
  <si>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103267035456</t>
  </si>
  <si>
    <t>酒店预付</t>
  </si>
  <si>
    <t>否</t>
  </si>
  <si>
    <t>普通</t>
  </si>
  <si>
    <t>375510612</t>
  </si>
  <si>
    <t>上海花园饭店</t>
  </si>
  <si>
    <t>1639468</t>
  </si>
  <si>
    <t>刘园园</t>
  </si>
  <si>
    <t>2023-02-08</t>
  </si>
  <si>
    <t>2023-02-09</t>
  </si>
  <si>
    <t>2023-02-12</t>
  </si>
  <si>
    <t>¥2,451.00</t>
  </si>
  <si>
    <t>¥375.00</t>
  </si>
  <si>
    <t>¥2,076.00</t>
  </si>
  <si>
    <t>Superior Twin Room</t>
  </si>
  <si>
    <t>WEBSITE</t>
  </si>
  <si>
    <t>103270034799</t>
  </si>
  <si>
    <t>311480770</t>
  </si>
  <si>
    <t>上海王宝和大酒店</t>
  </si>
  <si>
    <t>岑实清</t>
  </si>
  <si>
    <t>2023-02-11</t>
  </si>
  <si>
    <t>¥644.00</t>
  </si>
  <si>
    <t>¥99.00</t>
  </si>
  <si>
    <t>¥545.00</t>
  </si>
  <si>
    <t>高级双床房</t>
  </si>
  <si>
    <t>103270107521</t>
  </si>
  <si>
    <t>381806553</t>
  </si>
  <si>
    <t>珠海旭日湾巢酒店</t>
  </si>
  <si>
    <t>詹小娟</t>
  </si>
  <si>
    <t>¥208.00</t>
  </si>
  <si>
    <t>¥32.00</t>
  </si>
  <si>
    <t>¥176.00</t>
  </si>
  <si>
    <t>海洋主题房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</si>
  <si>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</si>
  <si>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</si>
  <si>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</si>
  <si>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</si>
  <si>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</si>
  <si>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</si>
  <si>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</si>
  <si>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</si>
  <si>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</si>
  <si>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</si>
  <si>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</si>
  <si>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A230213143002481</t>
  </si>
  <si>
    <r>
      <t>总计：</t>
    </r>
    <r>
      <rPr>
        <sz val="10"/>
        <rFont val="Arial"/>
        <charset val="134"/>
      </rPr>
      <t>2797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</si>
  <si>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</si>
  <si>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</si>
  <si>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</si>
  <si>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</si>
  <si>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</si>
  <si>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</si>
  <si>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</si>
  <si>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</si>
  <si>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</si>
  <si>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</si>
  <si>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</si>
  <si>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</si>
  <si>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</si>
  <si>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</si>
  <si>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</si>
  <si>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</si>
  <si>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</si>
  <si>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</si>
  <si>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3023235</t>
  </si>
  <si>
    <t>--</t>
  </si>
  <si>
    <t>176.00</t>
  </si>
  <si>
    <t>RMB</t>
  </si>
  <si>
    <t>0</t>
  </si>
  <si>
    <t>0.00</t>
  </si>
  <si>
    <t>汇趣住国内直连</t>
  </si>
  <si>
    <t>01.011247</t>
  </si>
  <si>
    <t>2023-02-11 19:25:59</t>
  </si>
  <si>
    <t>直连</t>
  </si>
  <si>
    <t>中国</t>
  </si>
  <si>
    <t>3022684</t>
  </si>
  <si>
    <t>545.00</t>
  </si>
  <si>
    <t>2023-02-11 16:20:03</t>
  </si>
  <si>
    <t>103269499785</t>
  </si>
  <si>
    <t>2023-02-10</t>
  </si>
  <si>
    <t>3020844</t>
  </si>
  <si>
    <t>宜尚酒店(贵阳黔灵山店)</t>
  </si>
  <si>
    <t>骆荣芬</t>
  </si>
  <si>
    <t>167.00</t>
  </si>
  <si>
    <t>2023-02-10 21:10:04</t>
  </si>
  <si>
    <t>3015302</t>
  </si>
  <si>
    <t>2076.00</t>
  </si>
  <si>
    <t>2023-02-08 22:16:22</t>
  </si>
  <si>
    <t>103267423932</t>
  </si>
  <si>
    <t>3013945</t>
  </si>
  <si>
    <t>上海品尊名致精品酒店公寓</t>
  </si>
  <si>
    <t>张耀文</t>
  </si>
  <si>
    <t>396.00</t>
  </si>
  <si>
    <t>2023-02-08 13:44:47</t>
  </si>
  <si>
    <t>103266835182</t>
  </si>
  <si>
    <t>2023-02-07</t>
  </si>
  <si>
    <t>3011229</t>
  </si>
  <si>
    <t>北京诺富特和平宾馆</t>
  </si>
  <si>
    <t>王铮</t>
  </si>
  <si>
    <t>765.00</t>
  </si>
  <si>
    <t>2023-02-07 13:56:01</t>
  </si>
  <si>
    <t>103263234939</t>
  </si>
  <si>
    <t>2023-02-04</t>
  </si>
  <si>
    <t>3002246</t>
  </si>
  <si>
    <t>上海中航虹桥机场泊悦酒店</t>
  </si>
  <si>
    <t>齐意,钱圣</t>
  </si>
  <si>
    <t>1070.00</t>
  </si>
  <si>
    <t>2023-02-04 03:25:25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</si>
</sst>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2076</v>
      </c>
      <c r="E2" t="str">
        <f>VLOOKUP(A2,HOP!A:L,12,0)</f>
        <v>2076.00</v>
      </c>
      <c r="F2" t="str">
        <f>VLOOKUP(A2,HOP!A:C,3,0)</f>
        <v>3015302</v>
      </c>
      <c r="G2">
        <f>D2-E2</f>
        <v>0</v>
      </c>
      <c r="H2" t="str">
        <f>$H$1&amp;F2</f>
        <v>，3015302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545</v>
      </c>
      <c r="E3" t="str">
        <f>VLOOKUP(A3,HOP!A:L,12,0)</f>
        <v>545.00</v>
      </c>
      <c r="F3" t="str">
        <f>VLOOKUP(A3,HOP!A:C,3,0)</f>
        <v>3022684</v>
      </c>
      <c r="G3">
        <f>D3-E3</f>
        <v>0</v>
      </c>
      <c r="H3" t="str">
        <f>$H$1&amp;F3</f>
        <v>，3022684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176</v>
      </c>
      <c r="E4" t="str">
        <f>VLOOKUP(A4,HOP!A:L,12,0)</f>
        <v>176.00</v>
      </c>
      <c r="F4" t="str">
        <f>VLOOKUP(A4,HOP!A:C,3,0)</f>
        <v>3023235</v>
      </c>
      <c r="G4">
        <f>D4-E4</f>
        <v>0</v>
      </c>
      <c r="H4" t="str">
        <f>$H$1&amp;F4</f>
        <v>，3023235</v>
      </c>
      <c r="I4" t="str">
        <f>VLOOKUP(A4,HOP!A:U,21,0)</f>
        <v>直连</v>
      </c>
    </row>
    <row r="6" spans="4:4">
      <c r="D6" s="3">
        <f>SUM(D2:D5)</f>
        <v>2797</v>
      </c>
    </row>
    <row r="7" ht="14.25" spans="4:4">
      <c r="D7" s="8" t="s">
        <v>22</v>
      </c>
    </row>
    <row r="9" spans="1:1">
      <c r="A9" t="s">
        <v>114</v>
      </c>
    </row>
    <row r="10" spans="1:1">
      <c r="A10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95</v>
      </c>
      <c r="B2" s="1" t="s">
        <v>90</v>
      </c>
      <c r="C2" s="1" t="s">
        <v>134</v>
      </c>
      <c r="D2" s="1" t="s">
        <v>97</v>
      </c>
      <c r="E2" s="1" t="s">
        <v>98</v>
      </c>
      <c r="F2" s="1" t="s">
        <v>90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86</v>
      </c>
      <c r="B3" s="1" t="s">
        <v>90</v>
      </c>
      <c r="C3" s="1" t="s">
        <v>145</v>
      </c>
      <c r="D3" s="1" t="s">
        <v>88</v>
      </c>
      <c r="E3" s="1" t="s">
        <v>89</v>
      </c>
      <c r="F3" s="1" t="s">
        <v>90</v>
      </c>
      <c r="G3" s="1" t="s">
        <v>80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148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149</v>
      </c>
      <c r="G4" s="1" t="s">
        <v>90</v>
      </c>
      <c r="H4" s="1" t="s">
        <v>135</v>
      </c>
      <c r="I4" s="1" t="s">
        <v>153</v>
      </c>
      <c r="J4" s="1" t="s">
        <v>137</v>
      </c>
      <c r="K4" s="1" t="s">
        <v>153</v>
      </c>
      <c r="L4" s="1" t="s">
        <v>153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154</v>
      </c>
      <c r="S4" s="1" t="s">
        <v>72</v>
      </c>
      <c r="T4" s="1" t="s">
        <v>34</v>
      </c>
      <c r="U4" s="1" t="s">
        <v>143</v>
      </c>
      <c r="V4" s="1" t="s">
        <v>144</v>
      </c>
    </row>
    <row r="5" s="1" customFormat="1" spans="1:22">
      <c r="A5" s="1" t="s">
        <v>70</v>
      </c>
      <c r="B5" s="1" t="s">
        <v>78</v>
      </c>
      <c r="C5" s="1" t="s">
        <v>155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135</v>
      </c>
      <c r="I5" s="1" t="s">
        <v>156</v>
      </c>
      <c r="J5" s="1" t="s">
        <v>137</v>
      </c>
      <c r="K5" s="1" t="s">
        <v>156</v>
      </c>
      <c r="L5" s="1" t="s">
        <v>156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157</v>
      </c>
      <c r="S5" s="1" t="s">
        <v>72</v>
      </c>
      <c r="T5" s="1" t="s">
        <v>34</v>
      </c>
      <c r="U5" s="1" t="s">
        <v>143</v>
      </c>
      <c r="V5" s="1" t="s">
        <v>144</v>
      </c>
    </row>
    <row r="6" s="1" customFormat="1" spans="1:22">
      <c r="A6" s="1" t="s">
        <v>158</v>
      </c>
      <c r="B6" s="1" t="s">
        <v>78</v>
      </c>
      <c r="C6" s="1" t="s">
        <v>159</v>
      </c>
      <c r="D6" s="1" t="s">
        <v>160</v>
      </c>
      <c r="E6" s="1" t="s">
        <v>161</v>
      </c>
      <c r="F6" s="1" t="s">
        <v>79</v>
      </c>
      <c r="G6" s="1" t="s">
        <v>149</v>
      </c>
      <c r="H6" s="1" t="s">
        <v>135</v>
      </c>
      <c r="I6" s="1" t="s">
        <v>162</v>
      </c>
      <c r="J6" s="1" t="s">
        <v>137</v>
      </c>
      <c r="K6" s="1" t="s">
        <v>162</v>
      </c>
      <c r="L6" s="1" t="s">
        <v>162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163</v>
      </c>
      <c r="S6" s="1" t="s">
        <v>72</v>
      </c>
      <c r="T6" s="1" t="s">
        <v>34</v>
      </c>
      <c r="U6" s="1" t="s">
        <v>143</v>
      </c>
      <c r="V6" s="1" t="s">
        <v>144</v>
      </c>
    </row>
    <row r="7" s="1" customFormat="1" spans="1:22">
      <c r="A7" s="1" t="s">
        <v>164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79</v>
      </c>
      <c r="G7" s="1" t="s">
        <v>149</v>
      </c>
      <c r="H7" s="1" t="s">
        <v>135</v>
      </c>
      <c r="I7" s="1" t="s">
        <v>169</v>
      </c>
      <c r="J7" s="1" t="s">
        <v>137</v>
      </c>
      <c r="K7" s="1" t="s">
        <v>169</v>
      </c>
      <c r="L7" s="1" t="s">
        <v>169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170</v>
      </c>
      <c r="S7" s="1" t="s">
        <v>72</v>
      </c>
      <c r="T7" s="1" t="s">
        <v>34</v>
      </c>
      <c r="U7" s="1" t="s">
        <v>143</v>
      </c>
      <c r="V7" s="1" t="s">
        <v>144</v>
      </c>
    </row>
    <row r="8" s="1" customFormat="1" spans="1:22">
      <c r="A8" s="1" t="s">
        <v>171</v>
      </c>
      <c r="B8" s="1" t="s">
        <v>172</v>
      </c>
      <c r="C8" s="1" t="s">
        <v>173</v>
      </c>
      <c r="D8" s="1" t="s">
        <v>174</v>
      </c>
      <c r="E8" s="1" t="s">
        <v>175</v>
      </c>
      <c r="F8" s="1" t="s">
        <v>149</v>
      </c>
      <c r="G8" s="1" t="s">
        <v>90</v>
      </c>
      <c r="H8" s="1" t="s">
        <v>135</v>
      </c>
      <c r="I8" s="1" t="s">
        <v>176</v>
      </c>
      <c r="J8" s="1" t="s">
        <v>137</v>
      </c>
      <c r="K8" s="1" t="s">
        <v>176</v>
      </c>
      <c r="L8" s="1" t="s">
        <v>176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177</v>
      </c>
      <c r="S8" s="1" t="s">
        <v>72</v>
      </c>
      <c r="T8" s="1" t="s">
        <v>34</v>
      </c>
      <c r="U8" s="1" t="s">
        <v>143</v>
      </c>
      <c r="V8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2023-02-13T06:30:22Z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5B4E35C406184516B76BCA83007675E8</vt:lpwstr>
  </property>
</Properties>
</file>