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<sst xmlns="http://schemas.openxmlformats.org/spreadsheetml/2006/main" count="509" uniqueCount="239">
  <si>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</si>
  <si>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</si>
  <si>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</si>
  <si>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</si>
  <si>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</si>
  <si>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</si>
  <si>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</si>
  <si>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</si>
  <si>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</si>
  <si>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</si>
  <si>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</si>
  <si>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</si>
  <si>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</si>
  <si>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</si>
  <si>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</si>
  <si>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</si>
  <si>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</si>
  <si>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</si>
  <si>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</si>
  <si>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</si>
  <si>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</si>
  <si>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</si>
  <si>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</si>
  <si>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</si>
  <si>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</si>
  <si>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21506322977	</t>
  </si>
  <si>
    <t>Ctrip</t>
  </si>
  <si>
    <t>正常</t>
  </si>
  <si>
    <t>[瓜拉龙运]登嘉楼丹绒佳拉月之影度假村- 全球奢华精品酒店(Tanjong Jara Resort - Small Luxury Hotels of the World)(44793446)</t>
  </si>
  <si>
    <t>邦布房&lt;2人入住&gt;&lt;不退款&gt;</t>
  </si>
  <si>
    <t>USD</t>
  </si>
  <si>
    <t>marzuki/Syazwarda,marzuki/Syazwarda</t>
  </si>
  <si>
    <t>CA5326230211USD</t>
  </si>
  <si>
    <t>未提现</t>
  </si>
  <si>
    <t>携程开票</t>
  </si>
  <si>
    <t xml:space="preserve">2752785	</t>
  </si>
  <si>
    <t xml:space="preserve">164716265	</t>
  </si>
  <si>
    <t xml:space="preserve">21833187366	</t>
  </si>
  <si>
    <t>[芭堤雅]芭堤雅旅客之家(Travelodge Pattaya)(37054575)</t>
  </si>
  <si>
    <t>标准房&lt;2人入住&gt;&lt;不退款&gt;</t>
  </si>
  <si>
    <t>mackley/keith,mackley/keith</t>
  </si>
  <si>
    <t xml:space="preserve">2819656	</t>
  </si>
  <si>
    <t xml:space="preserve">46201	</t>
  </si>
  <si>
    <t xml:space="preserve">999222261500339	</t>
  </si>
  <si>
    <t>[吉隆坡]吉隆坡维雅酒店(VE Hotel &amp; Residence)(37209687)</t>
  </si>
  <si>
    <t>豪华房&lt;2人入住&gt;&lt;不退款&gt;&lt;早餐&gt;</t>
  </si>
  <si>
    <t>Lim/Wee Chun</t>
  </si>
  <si>
    <t xml:space="preserve">2960950	</t>
  </si>
  <si>
    <t xml:space="preserve">	</t>
  </si>
  <si>
    <t xml:space="preserve">999222547972316	</t>
  </si>
  <si>
    <t>[盖拉德]安纳马斯 - 日内瓦基里亚德直营(Kyriad Direct Annemasse - Genève)(39684604)</t>
  </si>
  <si>
    <t>3张单人床房&lt;2人入住&gt;&lt;不退款&gt;&lt;早餐&gt;</t>
  </si>
  <si>
    <t>Tagbo/Laurence</t>
  </si>
  <si>
    <t xml:space="preserve">3007253	</t>
  </si>
  <si>
    <t xml:space="preserve">33698UC008603	</t>
  </si>
  <si>
    <t xml:space="preserve">999222564482172	</t>
  </si>
  <si>
    <t>[曼谷]曼谷亚洲酒店(Asia Hotel Bangkok)(37200463)</t>
  </si>
  <si>
    <t>行政房&lt;2人入住&gt;&lt;不退款&gt;</t>
  </si>
  <si>
    <t>Smithheart/Amina,Smithheart/Amina</t>
  </si>
  <si>
    <t xml:space="preserve">3009599	</t>
  </si>
  <si>
    <t xml:space="preserve">-1452406188	</t>
  </si>
  <si>
    <t xml:space="preserve">999222569817935	</t>
  </si>
  <si>
    <t>[甲米]甲米奥南辉光酒店(政府卫生认证)(Glow Ao Nang Krabi(SHA Extra Plus))(37204800)</t>
  </si>
  <si>
    <t>家庭套房&lt;2人入住&gt;&lt;不退款&gt;</t>
  </si>
  <si>
    <t>Guo/Mengying,Wei/Dongyun</t>
  </si>
  <si>
    <t>CA5326230212USD</t>
  </si>
  <si>
    <t xml:space="preserve">3010174	</t>
  </si>
  <si>
    <t>取消</t>
  </si>
  <si>
    <t xml:space="preserve">999222572071080	</t>
  </si>
  <si>
    <t>[普吉岛]玛雅普吉岛机场酒店(政府卫生认证)(Maya Phuket Airport Hotel(SHA Extra Plus))(37209400)</t>
  </si>
  <si>
    <t>至尊豪华房（双人床或双床，直通泳池）&lt;2人入住&gt;&lt;不退款&gt;</t>
  </si>
  <si>
    <t>MOHLAMONYANE/RENEILWE</t>
  </si>
  <si>
    <t xml:space="preserve">3010620	</t>
  </si>
  <si>
    <t xml:space="preserve">999222576032305	</t>
  </si>
  <si>
    <t>[新山]新山凯贝丽酒店式服务公寓(Capri by Fraser Johor Bahru)(39605409)</t>
  </si>
  <si>
    <t>豪华特大床一室房&lt;2人入住&gt;&lt;不退款&gt;&lt;早餐&gt;</t>
  </si>
  <si>
    <t>KOH/BOON KIR</t>
  </si>
  <si>
    <t xml:space="preserve">3011338	</t>
  </si>
  <si>
    <t xml:space="preserve">999222588238712	</t>
  </si>
  <si>
    <t>[普吉岛]尼帕度假酒店 (政府卫生认证)(Nipa Resort (SHA Extra Plus))(40721709)</t>
  </si>
  <si>
    <t>豪华池景房&lt;2人入住&gt;&lt;不退款&gt;</t>
  </si>
  <si>
    <t>Yu/Yang,Xuejiao/Meilan</t>
  </si>
  <si>
    <t xml:space="preserve">3013009	</t>
  </si>
  <si>
    <t xml:space="preserve">HGUConf1453170341	</t>
  </si>
  <si>
    <t xml:space="preserve">999222288602882	</t>
  </si>
  <si>
    <t>[巴黎]巴黎拿破仑酒店(Hôtel Napoleon Paris)(44690086)</t>
  </si>
  <si>
    <t>KOTO/DAICHI</t>
  </si>
  <si>
    <t>CA5326230213USD</t>
  </si>
  <si>
    <t xml:space="preserve">2966702	</t>
  </si>
  <si>
    <t xml:space="preserve">27006SE027153	</t>
  </si>
  <si>
    <t xml:space="preserve">999222474245644	</t>
  </si>
  <si>
    <t>[肯辛顿-切尔西区]伦勃朗酒店(The Rembrandt)(37207737)</t>
  </si>
  <si>
    <t>行政客房, 1 张双人床&lt;2人入住&gt;&lt;不退款&gt;</t>
  </si>
  <si>
    <t>Talsma/Jan</t>
  </si>
  <si>
    <t xml:space="preserve">2996647	</t>
  </si>
  <si>
    <t xml:space="preserve">82740436	</t>
  </si>
  <si>
    <t xml:space="preserve">999222478837863	</t>
  </si>
  <si>
    <t>[马德里]巴拉哈斯美利亚酒店(Melia Barajas)(37226809)</t>
  </si>
  <si>
    <t>酒店客房&lt;2人入住&gt;&lt;不退款&gt;</t>
  </si>
  <si>
    <t>LIU/DAN,QIUYA/ZHU</t>
  </si>
  <si>
    <t xml:space="preserve">2997308	</t>
  </si>
  <si>
    <t xml:space="preserve">999222481355074	</t>
  </si>
  <si>
    <t>[胡志明市]新世界西贡酒店(New World Saigon Hotel)(44800792)</t>
  </si>
  <si>
    <t>尊贵房双床&lt;2人入住&gt;&lt;不退款&gt;</t>
  </si>
  <si>
    <t>CHING CHIH/LIN</t>
  </si>
  <si>
    <t xml:space="preserve">2997739	</t>
  </si>
  <si>
    <t xml:space="preserve">57190SE071705	</t>
  </si>
  <si>
    <t xml:space="preserve">999222617223447	</t>
  </si>
  <si>
    <t>[胡志明市]兰花西贡酒店(Orchids Saigon Hotel)(39593207)</t>
  </si>
  <si>
    <t>高级房间&lt;2人入住&gt;&lt;不退款&gt;</t>
  </si>
  <si>
    <t>NGUYEN/HOANG YEN,NGUYEN/HOANG YEN</t>
  </si>
  <si>
    <t>，</t>
  </si>
  <si>
    <t>A230213113049481</t>
  </si>
  <si>
    <t xml:space="preserve">A230213113321481 </t>
  </si>
  <si>
    <t>USD / HKD 当前参考汇率: 7.84985</t>
  </si>
  <si>
    <t>总计： 3913 USD/
30716.46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</si>
  <si>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</si>
  <si>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</si>
  <si>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</si>
  <si>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</si>
  <si>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</si>
  <si>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</si>
  <si>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</si>
  <si>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</si>
  <si>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</si>
  <si>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</si>
  <si>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</si>
  <si>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</si>
  <si>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</si>
  <si>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</si>
  <si>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</si>
  <si>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</si>
  <si>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</si>
  <si>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</si>
  <si>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</si>
  <si>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2023-02-09</t>
  </si>
  <si>
    <t>3016771</t>
  </si>
  <si>
    <t>兰花西贡酒店</t>
  </si>
  <si>
    <t>NGUYEN HOANG YEN,NGUYEN HOANG YEN</t>
  </si>
  <si>
    <t>2023-02-10</t>
  </si>
  <si>
    <t>退房日周结</t>
  </si>
  <si>
    <t>442.36</t>
  </si>
  <si>
    <t>65.00</t>
  </si>
  <si>
    <t>0</t>
  </si>
  <si>
    <t>0.00</t>
  </si>
  <si>
    <t>携程盛景国际直连</t>
  </si>
  <si>
    <t>01.010677</t>
  </si>
  <si>
    <t>2023-02-09 14:18:19</t>
  </si>
  <si>
    <t>否</t>
  </si>
  <si>
    <t>汇智国际旅游发展有限公司</t>
  </si>
  <si>
    <t>直连</t>
  </si>
  <si>
    <t>越南</t>
  </si>
  <si>
    <t>2023-02-08</t>
  </si>
  <si>
    <t>3013009</t>
  </si>
  <si>
    <t>尼帕度假酒店 (SHA Extra Plus)</t>
  </si>
  <si>
    <t>Yu Yang,Xuejiao Meilan</t>
  </si>
  <si>
    <t>796.59</t>
  </si>
  <si>
    <t>117.00</t>
  </si>
  <si>
    <t>2023-02-08 01:01:35</t>
  </si>
  <si>
    <t>泰国</t>
  </si>
  <si>
    <t>2023-02-07</t>
  </si>
  <si>
    <t>3011338</t>
  </si>
  <si>
    <t>新山凯贝丽酒店式服务公寓</t>
  </si>
  <si>
    <t>KOH BOON KIR</t>
  </si>
  <si>
    <t>531.06</t>
  </si>
  <si>
    <t>78.00</t>
  </si>
  <si>
    <t>2023-02-07 15:50:50</t>
  </si>
  <si>
    <t>直采</t>
  </si>
  <si>
    <t>马来西亚</t>
  </si>
  <si>
    <t>3010620</t>
  </si>
  <si>
    <t>玛雅普吉岛机场酒店(SHA Plus+)</t>
  </si>
  <si>
    <t>MOHLAMONYANE RENEILWE</t>
  </si>
  <si>
    <t>1334.47</t>
  </si>
  <si>
    <t>196.00</t>
  </si>
  <si>
    <t>2023-02-07 10:21:19</t>
  </si>
  <si>
    <t>2023-02-06</t>
  </si>
  <si>
    <t>3009599</t>
  </si>
  <si>
    <t>曼谷亚洲酒店</t>
  </si>
  <si>
    <t>Smithheart Amina,Smithheart Amina</t>
  </si>
  <si>
    <t>279.37</t>
  </si>
  <si>
    <t>41.00</t>
  </si>
  <si>
    <t>2023-02-06 21:23:59</t>
  </si>
  <si>
    <t>3007253</t>
  </si>
  <si>
    <t>安纳马斯 - 日内瓦基里亚德直营</t>
  </si>
  <si>
    <t>Tagbo Laurence</t>
  </si>
  <si>
    <t>913.08</t>
  </si>
  <si>
    <t>134.00</t>
  </si>
  <si>
    <t>2023-02-06 03:37:37</t>
  </si>
  <si>
    <t>法国</t>
  </si>
  <si>
    <t>2023-02-02</t>
  </si>
  <si>
    <t>2997739</t>
  </si>
  <si>
    <t>胡志明市新世界酒店</t>
  </si>
  <si>
    <t>CHING CHIH LIN</t>
  </si>
  <si>
    <t>2365.93</t>
  </si>
  <si>
    <t>350.00</t>
  </si>
  <si>
    <t>2023-02-02 14:53:17</t>
  </si>
  <si>
    <t>2997308</t>
  </si>
  <si>
    <t>巴拉哈斯美利亚酒店</t>
  </si>
  <si>
    <t>LIU DAN,QIUYA ZHU</t>
  </si>
  <si>
    <t>1581.79</t>
  </si>
  <si>
    <t>234.00</t>
  </si>
  <si>
    <t>2023-02-02 11:58:33</t>
  </si>
  <si>
    <t>西班牙</t>
  </si>
  <si>
    <t>2996647</t>
  </si>
  <si>
    <t>伦勃朗酒店</t>
  </si>
  <si>
    <t>Talsma Jan</t>
  </si>
  <si>
    <t>6469.13</t>
  </si>
  <si>
    <t>957.00</t>
  </si>
  <si>
    <t>2023-02-02 04:15:48</t>
  </si>
  <si>
    <t>英国</t>
  </si>
  <si>
    <t>2023-01-20</t>
  </si>
  <si>
    <t>2966702</t>
  </si>
  <si>
    <t>巴黎拿破仑酒店</t>
  </si>
  <si>
    <t>KOTO DAICHI</t>
  </si>
  <si>
    <t>8664.77</t>
  </si>
  <si>
    <t>1275.00</t>
  </si>
  <si>
    <t>2023-01-20 21:59:32</t>
  </si>
  <si>
    <t>2023-01-18</t>
  </si>
  <si>
    <t>2960950</t>
  </si>
  <si>
    <t>吉隆坡维雅酒店</t>
  </si>
  <si>
    <t>Lim Wee Chun</t>
  </si>
  <si>
    <t>366.76</t>
  </si>
  <si>
    <t>54.00</t>
  </si>
  <si>
    <t>2023-01-19 10:16:35</t>
  </si>
  <si>
    <t>2022-11-24</t>
  </si>
  <si>
    <t>2819656</t>
  </si>
  <si>
    <t>芭堤雅旅客之家酒店</t>
  </si>
  <si>
    <t>mackley keith,mackley keith</t>
  </si>
  <si>
    <t>2023-02-03</t>
  </si>
  <si>
    <t>861.22</t>
  </si>
  <si>
    <t>120.00</t>
  </si>
  <si>
    <t>2022-11-24 13:39:06</t>
  </si>
  <si>
    <t>2022-10-21</t>
  </si>
  <si>
    <t>2752785</t>
  </si>
  <si>
    <t>月之影度假村</t>
  </si>
  <si>
    <t>marzuki Syazwarda,marzuki Syazwarda</t>
  </si>
  <si>
    <t>2111.89</t>
  </si>
  <si>
    <t>292.00</t>
  </si>
  <si>
    <t>2022-10-25 15:27:44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</si>
</sst>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304800</xdr:colOff>
      <xdr:row>58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34415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44963</v>
      </c>
      <c r="G2" s="6">
        <v>44965</v>
      </c>
      <c r="H2" s="4">
        <v>1</v>
      </c>
      <c r="I2" s="4">
        <v>2</v>
      </c>
      <c r="J2" s="4">
        <v>2</v>
      </c>
      <c r="K2" s="4" t="s">
        <v>30</v>
      </c>
      <c r="L2" s="4">
        <v>292</v>
      </c>
      <c r="M2" s="4">
        <v>292</v>
      </c>
      <c r="N2" s="4" t="s">
        <v>31</v>
      </c>
      <c r="O2" s="4" t="s">
        <v>32</v>
      </c>
      <c r="P2" s="4" t="s">
        <v>33</v>
      </c>
      <c r="Q2" s="4">
        <v>0</v>
      </c>
      <c r="R2" s="7">
        <v>44855</v>
      </c>
      <c r="S2" s="6">
        <v>44968</v>
      </c>
      <c r="T2" s="4" t="s">
        <v>34</v>
      </c>
      <c r="U2" s="4">
        <v>292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44960</v>
      </c>
      <c r="G3" s="6">
        <v>44965</v>
      </c>
      <c r="H3" s="4">
        <v>1</v>
      </c>
      <c r="I3" s="4">
        <v>5</v>
      </c>
      <c r="J3" s="4">
        <v>5</v>
      </c>
      <c r="K3" s="4" t="s">
        <v>30</v>
      </c>
      <c r="L3" s="4">
        <v>120</v>
      </c>
      <c r="M3" s="4">
        <v>120</v>
      </c>
      <c r="N3" s="4" t="s">
        <v>40</v>
      </c>
      <c r="O3" s="4" t="s">
        <v>32</v>
      </c>
      <c r="P3" s="4" t="s">
        <v>33</v>
      </c>
      <c r="Q3" s="4">
        <v>0</v>
      </c>
      <c r="R3" s="7">
        <v>44889</v>
      </c>
      <c r="S3" s="6">
        <v>44968</v>
      </c>
      <c r="T3" s="4" t="s">
        <v>34</v>
      </c>
      <c r="U3" s="4">
        <v>120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44964</v>
      </c>
      <c r="G4" s="6">
        <v>44965</v>
      </c>
      <c r="H4" s="4">
        <v>1</v>
      </c>
      <c r="I4" s="4">
        <v>1</v>
      </c>
      <c r="J4" s="4">
        <v>1</v>
      </c>
      <c r="K4" s="4" t="s">
        <v>30</v>
      </c>
      <c r="L4" s="4">
        <v>54</v>
      </c>
      <c r="M4" s="4">
        <v>54</v>
      </c>
      <c r="N4" s="4" t="s">
        <v>46</v>
      </c>
      <c r="O4" s="4" t="s">
        <v>32</v>
      </c>
      <c r="P4" s="4" t="s">
        <v>33</v>
      </c>
      <c r="Q4" s="4">
        <v>0</v>
      </c>
      <c r="R4" s="7">
        <v>44944</v>
      </c>
      <c r="S4" s="6">
        <v>44968</v>
      </c>
      <c r="T4" s="4" t="s">
        <v>34</v>
      </c>
      <c r="U4" s="4">
        <v>54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44963</v>
      </c>
      <c r="G5" s="6">
        <v>44965</v>
      </c>
      <c r="H5" s="4">
        <v>1</v>
      </c>
      <c r="I5" s="4">
        <v>2</v>
      </c>
      <c r="J5" s="4">
        <v>2</v>
      </c>
      <c r="K5" s="4" t="s">
        <v>30</v>
      </c>
      <c r="L5" s="4">
        <v>134</v>
      </c>
      <c r="M5" s="4">
        <v>134</v>
      </c>
      <c r="N5" s="4" t="s">
        <v>52</v>
      </c>
      <c r="O5" s="4" t="s">
        <v>32</v>
      </c>
      <c r="P5" s="4" t="s">
        <v>33</v>
      </c>
      <c r="Q5" s="4">
        <v>0</v>
      </c>
      <c r="R5" s="7">
        <v>44963</v>
      </c>
      <c r="S5" s="6">
        <v>44968</v>
      </c>
      <c r="T5" s="4" t="s">
        <v>34</v>
      </c>
      <c r="U5" s="4">
        <v>134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44964</v>
      </c>
      <c r="G6" s="6">
        <v>44965</v>
      </c>
      <c r="H6" s="4">
        <v>1</v>
      </c>
      <c r="I6" s="4">
        <v>1</v>
      </c>
      <c r="J6" s="4">
        <v>1</v>
      </c>
      <c r="K6" s="4" t="s">
        <v>30</v>
      </c>
      <c r="L6" s="4">
        <v>41</v>
      </c>
      <c r="M6" s="4">
        <v>41</v>
      </c>
      <c r="N6" s="4" t="s">
        <v>58</v>
      </c>
      <c r="O6" s="4" t="s">
        <v>32</v>
      </c>
      <c r="P6" s="4" t="s">
        <v>33</v>
      </c>
      <c r="Q6" s="4">
        <v>0</v>
      </c>
      <c r="R6" s="7">
        <v>44963</v>
      </c>
      <c r="S6" s="6">
        <v>44968</v>
      </c>
      <c r="T6" s="4" t="s">
        <v>34</v>
      </c>
      <c r="U6" s="4">
        <v>41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44965</v>
      </c>
      <c r="G7" s="6">
        <v>44966</v>
      </c>
      <c r="H7" s="4">
        <v>1</v>
      </c>
      <c r="I7" s="4">
        <v>1</v>
      </c>
      <c r="J7" s="4">
        <v>1</v>
      </c>
      <c r="K7" s="4" t="s">
        <v>30</v>
      </c>
      <c r="L7" s="4">
        <v>80</v>
      </c>
      <c r="M7" s="4">
        <v>80</v>
      </c>
      <c r="N7" s="4" t="s">
        <v>64</v>
      </c>
      <c r="O7" s="4" t="s">
        <v>65</v>
      </c>
      <c r="P7" s="4" t="s">
        <v>33</v>
      </c>
      <c r="Q7" s="4">
        <v>0</v>
      </c>
      <c r="R7" s="7">
        <v>44964</v>
      </c>
      <c r="S7" s="6">
        <v>44969</v>
      </c>
      <c r="T7" s="4" t="s">
        <v>34</v>
      </c>
      <c r="U7" s="4">
        <v>80</v>
      </c>
      <c r="V7" s="4">
        <v>0</v>
      </c>
      <c r="W7" s="4">
        <v>0</v>
      </c>
      <c r="X7" s="4" t="s">
        <v>66</v>
      </c>
      <c r="Y7" s="4" t="s">
        <v>48</v>
      </c>
    </row>
    <row r="8" s="4" customFormat="1" spans="1:25">
      <c r="A8" s="4" t="s">
        <v>61</v>
      </c>
      <c r="B8" s="4" t="s">
        <v>26</v>
      </c>
      <c r="C8" s="4" t="s">
        <v>67</v>
      </c>
      <c r="D8" s="4" t="s">
        <v>62</v>
      </c>
      <c r="E8" s="4" t="s">
        <v>63</v>
      </c>
      <c r="F8" s="6">
        <v>44965</v>
      </c>
      <c r="G8" s="6">
        <v>44966</v>
      </c>
      <c r="H8" s="4">
        <v>1</v>
      </c>
      <c r="I8" s="4">
        <v>1</v>
      </c>
      <c r="J8" s="4">
        <v>1</v>
      </c>
      <c r="K8" s="4" t="s">
        <v>30</v>
      </c>
      <c r="L8" s="4">
        <v>-80</v>
      </c>
      <c r="M8" s="4">
        <v>-80</v>
      </c>
      <c r="N8" s="4" t="s">
        <v>64</v>
      </c>
      <c r="O8" s="4" t="s">
        <v>65</v>
      </c>
      <c r="P8" s="4" t="s">
        <v>33</v>
      </c>
      <c r="Q8" s="4">
        <v>0</v>
      </c>
      <c r="R8" s="7">
        <v>44964</v>
      </c>
      <c r="S8" s="6">
        <v>44969</v>
      </c>
      <c r="T8" s="4" t="s">
        <v>34</v>
      </c>
      <c r="U8" s="4">
        <v>-80</v>
      </c>
      <c r="V8" s="4">
        <v>0</v>
      </c>
      <c r="W8" s="4">
        <v>0</v>
      </c>
      <c r="X8" s="4" t="s">
        <v>66</v>
      </c>
      <c r="Y8" s="4" t="s">
        <v>48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44964</v>
      </c>
      <c r="G9" s="6">
        <v>44966</v>
      </c>
      <c r="H9" s="4">
        <v>1</v>
      </c>
      <c r="I9" s="4">
        <v>2</v>
      </c>
      <c r="J9" s="4">
        <v>2</v>
      </c>
      <c r="K9" s="4" t="s">
        <v>30</v>
      </c>
      <c r="L9" s="4">
        <v>196</v>
      </c>
      <c r="M9" s="4">
        <v>196</v>
      </c>
      <c r="N9" s="4" t="s">
        <v>71</v>
      </c>
      <c r="O9" s="4" t="s">
        <v>65</v>
      </c>
      <c r="P9" s="4" t="s">
        <v>33</v>
      </c>
      <c r="Q9" s="4">
        <v>0</v>
      </c>
      <c r="R9" s="7">
        <v>44964</v>
      </c>
      <c r="S9" s="6">
        <v>44969</v>
      </c>
      <c r="T9" s="4" t="s">
        <v>34</v>
      </c>
      <c r="U9" s="4">
        <v>196</v>
      </c>
      <c r="V9" s="4">
        <v>0</v>
      </c>
      <c r="W9" s="4">
        <v>0</v>
      </c>
      <c r="X9" s="4" t="s">
        <v>72</v>
      </c>
      <c r="Y9" s="4" t="s">
        <v>48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44965</v>
      </c>
      <c r="G10" s="6">
        <v>44966</v>
      </c>
      <c r="H10" s="4">
        <v>1</v>
      </c>
      <c r="I10" s="4">
        <v>1</v>
      </c>
      <c r="J10" s="4">
        <v>1</v>
      </c>
      <c r="K10" s="4" t="s">
        <v>30</v>
      </c>
      <c r="L10" s="4">
        <v>78</v>
      </c>
      <c r="M10" s="4">
        <v>78</v>
      </c>
      <c r="N10" s="4" t="s">
        <v>76</v>
      </c>
      <c r="O10" s="4" t="s">
        <v>65</v>
      </c>
      <c r="P10" s="4" t="s">
        <v>33</v>
      </c>
      <c r="Q10" s="4">
        <v>0</v>
      </c>
      <c r="R10" s="7">
        <v>44964</v>
      </c>
      <c r="S10" s="6">
        <v>44969</v>
      </c>
      <c r="T10" s="4" t="s">
        <v>34</v>
      </c>
      <c r="U10" s="4">
        <v>78</v>
      </c>
      <c r="V10" s="4">
        <v>0</v>
      </c>
      <c r="W10" s="4">
        <v>0</v>
      </c>
      <c r="X10" s="4" t="s">
        <v>77</v>
      </c>
      <c r="Y10" s="4" t="s">
        <v>48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44965</v>
      </c>
      <c r="G11" s="6">
        <v>44966</v>
      </c>
      <c r="H11" s="4">
        <v>1</v>
      </c>
      <c r="I11" s="4">
        <v>1</v>
      </c>
      <c r="J11" s="4">
        <v>1</v>
      </c>
      <c r="K11" s="4" t="s">
        <v>30</v>
      </c>
      <c r="L11" s="4">
        <v>117</v>
      </c>
      <c r="M11" s="4">
        <v>117</v>
      </c>
      <c r="N11" s="4" t="s">
        <v>81</v>
      </c>
      <c r="O11" s="4" t="s">
        <v>65</v>
      </c>
      <c r="P11" s="4" t="s">
        <v>33</v>
      </c>
      <c r="Q11" s="4">
        <v>0</v>
      </c>
      <c r="R11" s="7">
        <v>44965</v>
      </c>
      <c r="S11" s="6">
        <v>44969</v>
      </c>
      <c r="T11" s="4" t="s">
        <v>34</v>
      </c>
      <c r="U11" s="4">
        <v>117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57</v>
      </c>
      <c r="F12" s="6">
        <v>44964</v>
      </c>
      <c r="G12" s="6">
        <v>44967</v>
      </c>
      <c r="H12" s="4">
        <v>1</v>
      </c>
      <c r="I12" s="4">
        <v>3</v>
      </c>
      <c r="J12" s="4">
        <v>3</v>
      </c>
      <c r="K12" s="4" t="s">
        <v>30</v>
      </c>
      <c r="L12" s="4">
        <v>1275</v>
      </c>
      <c r="M12" s="4">
        <v>1275</v>
      </c>
      <c r="N12" s="4" t="s">
        <v>86</v>
      </c>
      <c r="O12" s="4" t="s">
        <v>87</v>
      </c>
      <c r="P12" s="4" t="s">
        <v>33</v>
      </c>
      <c r="Q12" s="4">
        <v>0</v>
      </c>
      <c r="R12" s="7">
        <v>44946</v>
      </c>
      <c r="S12" s="6">
        <v>44970</v>
      </c>
      <c r="T12" s="4" t="s">
        <v>34</v>
      </c>
      <c r="U12" s="4">
        <v>1275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44963</v>
      </c>
      <c r="G13" s="6">
        <v>44967</v>
      </c>
      <c r="H13" s="4">
        <v>1</v>
      </c>
      <c r="I13" s="4">
        <v>4</v>
      </c>
      <c r="J13" s="4">
        <v>4</v>
      </c>
      <c r="K13" s="4" t="s">
        <v>30</v>
      </c>
      <c r="L13" s="4">
        <v>957</v>
      </c>
      <c r="M13" s="4">
        <v>957</v>
      </c>
      <c r="N13" s="4" t="s">
        <v>93</v>
      </c>
      <c r="O13" s="4" t="s">
        <v>87</v>
      </c>
      <c r="P13" s="4" t="s">
        <v>33</v>
      </c>
      <c r="Q13" s="4">
        <v>0</v>
      </c>
      <c r="R13" s="7">
        <v>44959</v>
      </c>
      <c r="S13" s="6">
        <v>44970</v>
      </c>
      <c r="T13" s="4" t="s">
        <v>34</v>
      </c>
      <c r="U13" s="4">
        <v>957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44966</v>
      </c>
      <c r="G14" s="6">
        <v>44967</v>
      </c>
      <c r="H14" s="4">
        <v>2</v>
      </c>
      <c r="I14" s="4">
        <v>1</v>
      </c>
      <c r="J14" s="4">
        <v>2</v>
      </c>
      <c r="K14" s="4" t="s">
        <v>30</v>
      </c>
      <c r="L14" s="4">
        <v>234</v>
      </c>
      <c r="M14" s="4">
        <v>234</v>
      </c>
      <c r="N14" s="4" t="s">
        <v>99</v>
      </c>
      <c r="O14" s="4" t="s">
        <v>87</v>
      </c>
      <c r="P14" s="4" t="s">
        <v>33</v>
      </c>
      <c r="Q14" s="4">
        <v>0</v>
      </c>
      <c r="R14" s="7">
        <v>44959</v>
      </c>
      <c r="S14" s="6">
        <v>44970</v>
      </c>
      <c r="T14" s="4" t="s">
        <v>34</v>
      </c>
      <c r="U14" s="4">
        <v>234</v>
      </c>
      <c r="V14" s="4">
        <v>0</v>
      </c>
      <c r="W14" s="4">
        <v>0</v>
      </c>
      <c r="X14" s="4" t="s">
        <v>100</v>
      </c>
      <c r="Y14" s="4" t="s">
        <v>48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44965</v>
      </c>
      <c r="G15" s="6">
        <v>44967</v>
      </c>
      <c r="H15" s="4">
        <v>1</v>
      </c>
      <c r="I15" s="4">
        <v>2</v>
      </c>
      <c r="J15" s="4">
        <v>2</v>
      </c>
      <c r="K15" s="4" t="s">
        <v>30</v>
      </c>
      <c r="L15" s="4">
        <v>350</v>
      </c>
      <c r="M15" s="4">
        <v>350</v>
      </c>
      <c r="N15" s="4" t="s">
        <v>104</v>
      </c>
      <c r="O15" s="4" t="s">
        <v>87</v>
      </c>
      <c r="P15" s="4" t="s">
        <v>33</v>
      </c>
      <c r="Q15" s="4">
        <v>0</v>
      </c>
      <c r="R15" s="7">
        <v>44959</v>
      </c>
      <c r="S15" s="6">
        <v>44970</v>
      </c>
      <c r="T15" s="4" t="s">
        <v>34</v>
      </c>
      <c r="U15" s="4">
        <v>350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44966</v>
      </c>
      <c r="G16" s="6">
        <v>44967</v>
      </c>
      <c r="H16" s="4">
        <v>1</v>
      </c>
      <c r="I16" s="4">
        <v>1</v>
      </c>
      <c r="J16" s="4">
        <v>1</v>
      </c>
      <c r="K16" s="4" t="s">
        <v>30</v>
      </c>
      <c r="L16" s="4">
        <v>65</v>
      </c>
      <c r="M16" s="4">
        <v>65</v>
      </c>
      <c r="N16" s="4" t="s">
        <v>110</v>
      </c>
      <c r="O16" s="4" t="s">
        <v>87</v>
      </c>
      <c r="P16" s="4" t="s">
        <v>33</v>
      </c>
      <c r="Q16" s="4">
        <v>0</v>
      </c>
      <c r="R16" s="7">
        <v>44966</v>
      </c>
      <c r="S16" s="6">
        <v>44970</v>
      </c>
      <c r="T16" s="4" t="s">
        <v>34</v>
      </c>
      <c r="U16" s="4">
        <v>65</v>
      </c>
      <c r="V16" s="4">
        <v>0</v>
      </c>
      <c r="W16" s="4">
        <v>0</v>
      </c>
      <c r="X16" s="4" t="s">
        <v>48</v>
      </c>
      <c r="Y16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2" sqref="A22:E26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111</v>
      </c>
    </row>
    <row r="2" s="4" customFormat="1" spans="1:9">
      <c r="A2" s="5">
        <v>21506322977</v>
      </c>
      <c r="B2" s="6">
        <v>44963</v>
      </c>
      <c r="C2" s="6">
        <v>44965</v>
      </c>
      <c r="D2" s="4">
        <v>292</v>
      </c>
      <c r="E2" s="4" t="str">
        <f>VLOOKUP(A2,HOP!A:L,12,0)</f>
        <v>292.00</v>
      </c>
      <c r="F2" s="4" t="str">
        <f>VLOOKUP(A2,HOP!A:C,3,0)</f>
        <v>2752785</v>
      </c>
      <c r="G2" s="4">
        <f>D2-E2</f>
        <v>0</v>
      </c>
      <c r="H2" s="4" t="str">
        <f>$H$1&amp;F2</f>
        <v>，2752785</v>
      </c>
      <c r="I2" s="4" t="str">
        <f>VLOOKUP(A2,HOP!A:U,21,0)</f>
        <v>直采</v>
      </c>
    </row>
    <row r="3" s="4" customFormat="1" spans="1:9">
      <c r="A3" s="5">
        <v>21833187366</v>
      </c>
      <c r="B3" s="6">
        <v>44960</v>
      </c>
      <c r="C3" s="6">
        <v>44965</v>
      </c>
      <c r="D3" s="4">
        <v>120</v>
      </c>
      <c r="E3" s="4" t="str">
        <f>VLOOKUP(A3,HOP!A:L,12,0)</f>
        <v>120.00</v>
      </c>
      <c r="F3" s="4" t="str">
        <f>VLOOKUP(A3,HOP!A:C,3,0)</f>
        <v>2819656</v>
      </c>
      <c r="G3" s="4">
        <f t="shared" ref="G3:G15" si="0">D3-E3</f>
        <v>0</v>
      </c>
      <c r="H3" s="4" t="str">
        <f t="shared" ref="H3:H15" si="1">$H$1&amp;F3</f>
        <v>，2819656</v>
      </c>
      <c r="I3" s="4" t="str">
        <f>VLOOKUP(A3,HOP!A:U,21,0)</f>
        <v>直采</v>
      </c>
    </row>
    <row r="4" s="4" customFormat="1" spans="1:9">
      <c r="A4" s="5">
        <v>999222261500339</v>
      </c>
      <c r="B4" s="6">
        <v>44964</v>
      </c>
      <c r="C4" s="6">
        <v>44965</v>
      </c>
      <c r="D4" s="4">
        <v>54</v>
      </c>
      <c r="E4" s="4" t="str">
        <f>VLOOKUP(A4,HOP!A:L,12,0)</f>
        <v>54.00</v>
      </c>
      <c r="F4" s="4" t="str">
        <f>VLOOKUP(A4,HOP!A:C,3,0)</f>
        <v>2960950</v>
      </c>
      <c r="G4" s="4">
        <f t="shared" si="0"/>
        <v>0</v>
      </c>
      <c r="H4" s="4" t="str">
        <f t="shared" si="1"/>
        <v>，2960950</v>
      </c>
      <c r="I4" s="4" t="str">
        <f>VLOOKUP(A4,HOP!A:U,21,0)</f>
        <v>直采</v>
      </c>
    </row>
    <row r="5" s="4" customFormat="1" spans="1:9">
      <c r="A5" s="5">
        <v>999222547972316</v>
      </c>
      <c r="B5" s="6">
        <v>44963</v>
      </c>
      <c r="C5" s="6">
        <v>44965</v>
      </c>
      <c r="D5" s="4">
        <v>134</v>
      </c>
      <c r="E5" s="4" t="str">
        <f>VLOOKUP(A5,HOP!A:L,12,0)</f>
        <v>134.00</v>
      </c>
      <c r="F5" s="4" t="str">
        <f>VLOOKUP(A5,HOP!A:C,3,0)</f>
        <v>3007253</v>
      </c>
      <c r="G5" s="4">
        <f t="shared" si="0"/>
        <v>0</v>
      </c>
      <c r="H5" s="4" t="str">
        <f t="shared" si="1"/>
        <v>，3007253</v>
      </c>
      <c r="I5" s="4" t="str">
        <f>VLOOKUP(A5,HOP!A:U,21,0)</f>
        <v>直连</v>
      </c>
    </row>
    <row r="6" s="4" customFormat="1" spans="1:9">
      <c r="A6" s="5">
        <v>999222564482172</v>
      </c>
      <c r="B6" s="6">
        <v>44964</v>
      </c>
      <c r="C6" s="6">
        <v>44965</v>
      </c>
      <c r="D6" s="4">
        <v>41</v>
      </c>
      <c r="E6" s="4" t="str">
        <f>VLOOKUP(A6,HOP!A:L,12,0)</f>
        <v>41.00</v>
      </c>
      <c r="F6" s="4" t="str">
        <f>VLOOKUP(A6,HOP!A:C,3,0)</f>
        <v>3009599</v>
      </c>
      <c r="G6" s="4">
        <f t="shared" si="0"/>
        <v>0</v>
      </c>
      <c r="H6" s="4" t="str">
        <f t="shared" si="1"/>
        <v>，3009599</v>
      </c>
      <c r="I6" s="4" t="str">
        <f>VLOOKUP(A6,HOP!A:U,21,0)</f>
        <v>直连</v>
      </c>
    </row>
    <row r="7" s="4" customFormat="1" hidden="1" spans="1:9">
      <c r="A7" s="5">
        <v>999222569817935</v>
      </c>
      <c r="B7" s="6">
        <v>44965</v>
      </c>
      <c r="C7" s="6">
        <v>44966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999222572071080</v>
      </c>
      <c r="B8" s="6">
        <v>44964</v>
      </c>
      <c r="C8" s="6">
        <v>44966</v>
      </c>
      <c r="D8" s="4">
        <v>196</v>
      </c>
      <c r="E8" s="4" t="str">
        <f>VLOOKUP(A8,HOP!A:L,12,0)</f>
        <v>196.00</v>
      </c>
      <c r="F8" s="4" t="str">
        <f>VLOOKUP(A8,HOP!A:C,3,0)</f>
        <v>3010620</v>
      </c>
      <c r="G8" s="4">
        <f t="shared" si="0"/>
        <v>0</v>
      </c>
      <c r="H8" s="4" t="str">
        <f t="shared" si="1"/>
        <v>，3010620</v>
      </c>
      <c r="I8" s="4" t="str">
        <f>VLOOKUP(A8,HOP!A:U,21,0)</f>
        <v>直连</v>
      </c>
    </row>
    <row r="9" s="4" customFormat="1" spans="1:9">
      <c r="A9" s="5">
        <v>999222576032305</v>
      </c>
      <c r="B9" s="6">
        <v>44965</v>
      </c>
      <c r="C9" s="6">
        <v>44966</v>
      </c>
      <c r="D9" s="4">
        <v>78</v>
      </c>
      <c r="E9" s="4" t="str">
        <f>VLOOKUP(A9,HOP!A:L,12,0)</f>
        <v>78.00</v>
      </c>
      <c r="F9" s="4" t="str">
        <f>VLOOKUP(A9,HOP!A:C,3,0)</f>
        <v>3011338</v>
      </c>
      <c r="G9" s="4">
        <f t="shared" si="0"/>
        <v>0</v>
      </c>
      <c r="H9" s="4" t="str">
        <f t="shared" si="1"/>
        <v>，3011338</v>
      </c>
      <c r="I9" s="4" t="str">
        <f>VLOOKUP(A9,HOP!A:U,21,0)</f>
        <v>直采</v>
      </c>
    </row>
    <row r="10" s="4" customFormat="1" spans="1:9">
      <c r="A10" s="5">
        <v>999222588238712</v>
      </c>
      <c r="B10" s="6">
        <v>44965</v>
      </c>
      <c r="C10" s="6">
        <v>44966</v>
      </c>
      <c r="D10" s="4">
        <v>117</v>
      </c>
      <c r="E10" s="4" t="str">
        <f>VLOOKUP(A10,HOP!A:L,12,0)</f>
        <v>117.00</v>
      </c>
      <c r="F10" s="4" t="str">
        <f>VLOOKUP(A10,HOP!A:C,3,0)</f>
        <v>3013009</v>
      </c>
      <c r="G10" s="4">
        <f t="shared" si="0"/>
        <v>0</v>
      </c>
      <c r="H10" s="4" t="str">
        <f t="shared" si="1"/>
        <v>，3013009</v>
      </c>
      <c r="I10" s="4" t="str">
        <f>VLOOKUP(A10,HOP!A:U,21,0)</f>
        <v>直连</v>
      </c>
    </row>
    <row r="11" s="4" customFormat="1" spans="1:9">
      <c r="A11" s="5">
        <v>999222288602882</v>
      </c>
      <c r="B11" s="6">
        <v>44964</v>
      </c>
      <c r="C11" s="6">
        <v>44967</v>
      </c>
      <c r="D11" s="4">
        <v>1275</v>
      </c>
      <c r="E11" s="4" t="str">
        <f>VLOOKUP(A11,HOP!A:L,12,0)</f>
        <v>1275.00</v>
      </c>
      <c r="F11" s="4" t="str">
        <f>VLOOKUP(A11,HOP!A:C,3,0)</f>
        <v>2966702</v>
      </c>
      <c r="G11" s="4">
        <f t="shared" si="0"/>
        <v>0</v>
      </c>
      <c r="H11" s="4" t="str">
        <f t="shared" si="1"/>
        <v>，2966702</v>
      </c>
      <c r="I11" s="4" t="str">
        <f>VLOOKUP(A11,HOP!A:U,21,0)</f>
        <v>直连</v>
      </c>
    </row>
    <row r="12" s="4" customFormat="1" spans="1:9">
      <c r="A12" s="5">
        <v>999222474245644</v>
      </c>
      <c r="B12" s="6">
        <v>44963</v>
      </c>
      <c r="C12" s="6">
        <v>44967</v>
      </c>
      <c r="D12" s="4">
        <v>957</v>
      </c>
      <c r="E12" s="4" t="str">
        <f>VLOOKUP(A12,HOP!A:L,12,0)</f>
        <v>957.00</v>
      </c>
      <c r="F12" s="4" t="str">
        <f>VLOOKUP(A12,HOP!A:C,3,0)</f>
        <v>2996647</v>
      </c>
      <c r="G12" s="4">
        <f t="shared" si="0"/>
        <v>0</v>
      </c>
      <c r="H12" s="4" t="str">
        <f t="shared" si="1"/>
        <v>，2996647</v>
      </c>
      <c r="I12" s="4" t="str">
        <f>VLOOKUP(A12,HOP!A:U,21,0)</f>
        <v>直连</v>
      </c>
    </row>
    <row r="13" s="4" customFormat="1" spans="1:9">
      <c r="A13" s="5">
        <v>999222478837863</v>
      </c>
      <c r="B13" s="6">
        <v>44966</v>
      </c>
      <c r="C13" s="6">
        <v>44967</v>
      </c>
      <c r="D13" s="4">
        <v>234</v>
      </c>
      <c r="E13" s="4" t="str">
        <f>VLOOKUP(A13,HOP!A:L,12,0)</f>
        <v>234.00</v>
      </c>
      <c r="F13" s="4" t="str">
        <f>VLOOKUP(A13,HOP!A:C,3,0)</f>
        <v>2997308</v>
      </c>
      <c r="G13" s="4">
        <f t="shared" si="0"/>
        <v>0</v>
      </c>
      <c r="H13" s="4" t="str">
        <f t="shared" si="1"/>
        <v>，2997308</v>
      </c>
      <c r="I13" s="4" t="str">
        <f>VLOOKUP(A13,HOP!A:U,21,0)</f>
        <v>直连</v>
      </c>
    </row>
    <row r="14" s="4" customFormat="1" spans="1:9">
      <c r="A14" s="5">
        <v>999222481355074</v>
      </c>
      <c r="B14" s="6">
        <v>44965</v>
      </c>
      <c r="C14" s="6">
        <v>44967</v>
      </c>
      <c r="D14" s="4">
        <v>350</v>
      </c>
      <c r="E14" s="4" t="str">
        <f>VLOOKUP(A14,HOP!A:L,12,0)</f>
        <v>350.00</v>
      </c>
      <c r="F14" s="4" t="str">
        <f>VLOOKUP(A14,HOP!A:C,3,0)</f>
        <v>2997739</v>
      </c>
      <c r="G14" s="4">
        <f t="shared" si="0"/>
        <v>0</v>
      </c>
      <c r="H14" s="4" t="str">
        <f t="shared" si="1"/>
        <v>，2997739</v>
      </c>
      <c r="I14" s="4" t="str">
        <f>VLOOKUP(A14,HOP!A:U,21,0)</f>
        <v>直连</v>
      </c>
    </row>
    <row r="15" s="4" customFormat="1" spans="1:9">
      <c r="A15" s="5">
        <v>999222617223447</v>
      </c>
      <c r="B15" s="6">
        <v>44966</v>
      </c>
      <c r="C15" s="6">
        <v>44967</v>
      </c>
      <c r="D15" s="4">
        <v>65</v>
      </c>
      <c r="E15" s="4" t="str">
        <f>VLOOKUP(A15,HOP!A:L,12,0)</f>
        <v>65.00</v>
      </c>
      <c r="F15" s="4" t="str">
        <f>VLOOKUP(A15,HOP!A:C,3,0)</f>
        <v>3016771</v>
      </c>
      <c r="G15" s="4">
        <f t="shared" si="0"/>
        <v>0</v>
      </c>
      <c r="H15" s="4" t="str">
        <f t="shared" si="1"/>
        <v>，3016771</v>
      </c>
      <c r="I15" s="4" t="str">
        <f>VLOOKUP(A15,HOP!A:U,21,0)</f>
        <v>直连</v>
      </c>
    </row>
    <row r="17" spans="4:4">
      <c r="D17" s="4">
        <f>SUM(D2:D16)</f>
        <v>3913</v>
      </c>
    </row>
    <row r="22" spans="1:6">
      <c r="A22" s="4" t="s">
        <v>112</v>
      </c>
      <c r="C22" s="4">
        <v>544</v>
      </c>
      <c r="D22" s="4">
        <v>4270.32</v>
      </c>
      <c r="F22" s="4">
        <v>1.103</v>
      </c>
    </row>
    <row r="23" spans="1:4">
      <c r="A23" s="4" t="s">
        <v>113</v>
      </c>
      <c r="C23" s="4">
        <v>3369</v>
      </c>
      <c r="D23" s="4">
        <v>26446.14</v>
      </c>
    </row>
    <row r="24" spans="1:4">
      <c r="A24" s="4" t="s">
        <v>114</v>
      </c>
      <c r="C24" s="4">
        <f>SUBTOTAL(9,C22:C23)</f>
        <v>3913</v>
      </c>
      <c r="D24" s="4">
        <f>SUBTOTAL(9,D22:D23)</f>
        <v>30716.46</v>
      </c>
    </row>
    <row r="25" spans="1:1">
      <c r="A25" s="4" t="s">
        <v>115</v>
      </c>
    </row>
  </sheetData>
  <autoFilter ref="A1:XFD17">
    <filterColumn colId="3">
      <filters blank="1">
        <filter val="120"/>
        <filter val="350"/>
        <filter val="41"/>
        <filter val="292"/>
        <filter val="3913"/>
        <filter val="54"/>
        <filter val="134"/>
        <filter val="234"/>
        <filter val="65"/>
        <filter val="1275"/>
        <filter val="196"/>
        <filter val="117"/>
        <filter val="957"/>
        <filter val="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119</v>
      </c>
      <c r="E1" s="2" t="s">
        <v>13</v>
      </c>
      <c r="F1" s="2" t="s">
        <v>5</v>
      </c>
      <c r="G1" s="2" t="s">
        <v>6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  <c r="V1" s="2" t="s">
        <v>134</v>
      </c>
    </row>
    <row r="2" s="1" customFormat="1" spans="1:22">
      <c r="A2" s="3">
        <v>999222617223447</v>
      </c>
      <c r="B2" s="1" t="s">
        <v>135</v>
      </c>
      <c r="C2" s="1" t="s">
        <v>136</v>
      </c>
      <c r="D2" s="1" t="s">
        <v>137</v>
      </c>
      <c r="E2" s="1" t="s">
        <v>138</v>
      </c>
      <c r="F2" s="1" t="s">
        <v>135</v>
      </c>
      <c r="G2" s="1" t="s">
        <v>139</v>
      </c>
      <c r="H2" s="1" t="s">
        <v>140</v>
      </c>
      <c r="I2" s="1" t="s">
        <v>141</v>
      </c>
      <c r="J2" s="1" t="s">
        <v>30</v>
      </c>
      <c r="K2" s="1" t="s">
        <v>142</v>
      </c>
      <c r="L2" s="1" t="s">
        <v>142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148</v>
      </c>
      <c r="T2" s="1" t="s">
        <v>149</v>
      </c>
      <c r="U2" s="1" t="s">
        <v>150</v>
      </c>
      <c r="V2" s="1" t="s">
        <v>151</v>
      </c>
    </row>
    <row r="3" s="1" customFormat="1" spans="1:22">
      <c r="A3" s="3">
        <v>999222588238712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152</v>
      </c>
      <c r="G3" s="1" t="s">
        <v>135</v>
      </c>
      <c r="H3" s="1" t="s">
        <v>140</v>
      </c>
      <c r="I3" s="1" t="s">
        <v>156</v>
      </c>
      <c r="J3" s="1" t="s">
        <v>30</v>
      </c>
      <c r="K3" s="1" t="s">
        <v>157</v>
      </c>
      <c r="L3" s="1" t="s">
        <v>157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158</v>
      </c>
      <c r="S3" s="1" t="s">
        <v>148</v>
      </c>
      <c r="T3" s="1" t="s">
        <v>149</v>
      </c>
      <c r="U3" s="1" t="s">
        <v>150</v>
      </c>
      <c r="V3" s="1" t="s">
        <v>159</v>
      </c>
    </row>
    <row r="4" s="1" customFormat="1" spans="1:22">
      <c r="A4" s="3">
        <v>999222576032305</v>
      </c>
      <c r="B4" s="1" t="s">
        <v>160</v>
      </c>
      <c r="C4" s="1" t="s">
        <v>161</v>
      </c>
      <c r="D4" s="1" t="s">
        <v>162</v>
      </c>
      <c r="E4" s="1" t="s">
        <v>163</v>
      </c>
      <c r="F4" s="1" t="s">
        <v>152</v>
      </c>
      <c r="G4" s="1" t="s">
        <v>135</v>
      </c>
      <c r="H4" s="1" t="s">
        <v>140</v>
      </c>
      <c r="I4" s="1" t="s">
        <v>164</v>
      </c>
      <c r="J4" s="1" t="s">
        <v>30</v>
      </c>
      <c r="K4" s="1" t="s">
        <v>165</v>
      </c>
      <c r="L4" s="1" t="s">
        <v>165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146</v>
      </c>
      <c r="R4" s="1" t="s">
        <v>166</v>
      </c>
      <c r="S4" s="1" t="s">
        <v>148</v>
      </c>
      <c r="T4" s="1" t="s">
        <v>149</v>
      </c>
      <c r="U4" s="1" t="s">
        <v>167</v>
      </c>
      <c r="V4" s="1" t="s">
        <v>168</v>
      </c>
    </row>
    <row r="5" s="1" customFormat="1" spans="1:22">
      <c r="A5" s="3">
        <v>999222572071080</v>
      </c>
      <c r="B5" s="1" t="s">
        <v>160</v>
      </c>
      <c r="C5" s="1" t="s">
        <v>169</v>
      </c>
      <c r="D5" s="1" t="s">
        <v>170</v>
      </c>
      <c r="E5" s="1" t="s">
        <v>171</v>
      </c>
      <c r="F5" s="1" t="s">
        <v>160</v>
      </c>
      <c r="G5" s="1" t="s">
        <v>135</v>
      </c>
      <c r="H5" s="1" t="s">
        <v>140</v>
      </c>
      <c r="I5" s="1" t="s">
        <v>172</v>
      </c>
      <c r="J5" s="1" t="s">
        <v>30</v>
      </c>
      <c r="K5" s="1" t="s">
        <v>173</v>
      </c>
      <c r="L5" s="1" t="s">
        <v>173</v>
      </c>
      <c r="M5" s="1" t="s">
        <v>143</v>
      </c>
      <c r="N5" s="1" t="s">
        <v>143</v>
      </c>
      <c r="O5" s="1" t="s">
        <v>144</v>
      </c>
      <c r="P5" s="1" t="s">
        <v>145</v>
      </c>
      <c r="Q5" s="1" t="s">
        <v>146</v>
      </c>
      <c r="R5" s="1" t="s">
        <v>174</v>
      </c>
      <c r="S5" s="1" t="s">
        <v>148</v>
      </c>
      <c r="T5" s="1" t="s">
        <v>149</v>
      </c>
      <c r="U5" s="1" t="s">
        <v>150</v>
      </c>
      <c r="V5" s="1" t="s">
        <v>159</v>
      </c>
    </row>
    <row r="6" s="1" customFormat="1" spans="1:22">
      <c r="A6" s="3">
        <v>999222564482172</v>
      </c>
      <c r="B6" s="1" t="s">
        <v>175</v>
      </c>
      <c r="C6" s="1" t="s">
        <v>176</v>
      </c>
      <c r="D6" s="1" t="s">
        <v>177</v>
      </c>
      <c r="E6" s="1" t="s">
        <v>178</v>
      </c>
      <c r="F6" s="1" t="s">
        <v>160</v>
      </c>
      <c r="G6" s="1" t="s">
        <v>152</v>
      </c>
      <c r="H6" s="1" t="s">
        <v>140</v>
      </c>
      <c r="I6" s="1" t="s">
        <v>179</v>
      </c>
      <c r="J6" s="1" t="s">
        <v>30</v>
      </c>
      <c r="K6" s="1" t="s">
        <v>180</v>
      </c>
      <c r="L6" s="1" t="s">
        <v>180</v>
      </c>
      <c r="M6" s="1" t="s">
        <v>143</v>
      </c>
      <c r="N6" s="1" t="s">
        <v>143</v>
      </c>
      <c r="O6" s="1" t="s">
        <v>144</v>
      </c>
      <c r="P6" s="1" t="s">
        <v>145</v>
      </c>
      <c r="Q6" s="1" t="s">
        <v>146</v>
      </c>
      <c r="R6" s="1" t="s">
        <v>181</v>
      </c>
      <c r="S6" s="1" t="s">
        <v>148</v>
      </c>
      <c r="T6" s="1" t="s">
        <v>149</v>
      </c>
      <c r="U6" s="1" t="s">
        <v>150</v>
      </c>
      <c r="V6" s="1" t="s">
        <v>159</v>
      </c>
    </row>
    <row r="7" s="1" customFormat="1" spans="1:22">
      <c r="A7" s="3">
        <v>999222547972316</v>
      </c>
      <c r="B7" s="1" t="s">
        <v>175</v>
      </c>
      <c r="C7" s="1" t="s">
        <v>182</v>
      </c>
      <c r="D7" s="1" t="s">
        <v>183</v>
      </c>
      <c r="E7" s="1" t="s">
        <v>184</v>
      </c>
      <c r="F7" s="1" t="s">
        <v>175</v>
      </c>
      <c r="G7" s="1" t="s">
        <v>152</v>
      </c>
      <c r="H7" s="1" t="s">
        <v>140</v>
      </c>
      <c r="I7" s="1" t="s">
        <v>185</v>
      </c>
      <c r="J7" s="1" t="s">
        <v>30</v>
      </c>
      <c r="K7" s="1" t="s">
        <v>186</v>
      </c>
      <c r="L7" s="1" t="s">
        <v>186</v>
      </c>
      <c r="M7" s="1" t="s">
        <v>143</v>
      </c>
      <c r="N7" s="1" t="s">
        <v>143</v>
      </c>
      <c r="O7" s="1" t="s">
        <v>144</v>
      </c>
      <c r="P7" s="1" t="s">
        <v>145</v>
      </c>
      <c r="Q7" s="1" t="s">
        <v>146</v>
      </c>
      <c r="R7" s="1" t="s">
        <v>187</v>
      </c>
      <c r="S7" s="1" t="s">
        <v>148</v>
      </c>
      <c r="T7" s="1" t="s">
        <v>149</v>
      </c>
      <c r="U7" s="1" t="s">
        <v>150</v>
      </c>
      <c r="V7" s="1" t="s">
        <v>188</v>
      </c>
    </row>
    <row r="8" s="1" customFormat="1" spans="1:22">
      <c r="A8" s="3">
        <v>999222481355074</v>
      </c>
      <c r="B8" s="1" t="s">
        <v>189</v>
      </c>
      <c r="C8" s="1" t="s">
        <v>190</v>
      </c>
      <c r="D8" s="1" t="s">
        <v>191</v>
      </c>
      <c r="E8" s="1" t="s">
        <v>192</v>
      </c>
      <c r="F8" s="1" t="s">
        <v>152</v>
      </c>
      <c r="G8" s="1" t="s">
        <v>139</v>
      </c>
      <c r="H8" s="1" t="s">
        <v>140</v>
      </c>
      <c r="I8" s="1" t="s">
        <v>193</v>
      </c>
      <c r="J8" s="1" t="s">
        <v>30</v>
      </c>
      <c r="K8" s="1" t="s">
        <v>194</v>
      </c>
      <c r="L8" s="1" t="s">
        <v>194</v>
      </c>
      <c r="M8" s="1" t="s">
        <v>143</v>
      </c>
      <c r="N8" s="1" t="s">
        <v>143</v>
      </c>
      <c r="O8" s="1" t="s">
        <v>144</v>
      </c>
      <c r="P8" s="1" t="s">
        <v>145</v>
      </c>
      <c r="Q8" s="1" t="s">
        <v>146</v>
      </c>
      <c r="R8" s="1" t="s">
        <v>195</v>
      </c>
      <c r="S8" s="1" t="s">
        <v>148</v>
      </c>
      <c r="T8" s="1" t="s">
        <v>149</v>
      </c>
      <c r="U8" s="1" t="s">
        <v>150</v>
      </c>
      <c r="V8" s="1" t="s">
        <v>151</v>
      </c>
    </row>
    <row r="9" s="1" customFormat="1" spans="1:22">
      <c r="A9" s="3">
        <v>999222478837863</v>
      </c>
      <c r="B9" s="1" t="s">
        <v>189</v>
      </c>
      <c r="C9" s="1" t="s">
        <v>196</v>
      </c>
      <c r="D9" s="1" t="s">
        <v>197</v>
      </c>
      <c r="E9" s="1" t="s">
        <v>198</v>
      </c>
      <c r="F9" s="1" t="s">
        <v>135</v>
      </c>
      <c r="G9" s="1" t="s">
        <v>139</v>
      </c>
      <c r="H9" s="1" t="s">
        <v>140</v>
      </c>
      <c r="I9" s="1" t="s">
        <v>199</v>
      </c>
      <c r="J9" s="1" t="s">
        <v>30</v>
      </c>
      <c r="K9" s="1" t="s">
        <v>200</v>
      </c>
      <c r="L9" s="1" t="s">
        <v>200</v>
      </c>
      <c r="M9" s="1" t="s">
        <v>143</v>
      </c>
      <c r="N9" s="1" t="s">
        <v>143</v>
      </c>
      <c r="O9" s="1" t="s">
        <v>144</v>
      </c>
      <c r="P9" s="1" t="s">
        <v>145</v>
      </c>
      <c r="Q9" s="1" t="s">
        <v>146</v>
      </c>
      <c r="R9" s="1" t="s">
        <v>201</v>
      </c>
      <c r="S9" s="1" t="s">
        <v>148</v>
      </c>
      <c r="T9" s="1" t="s">
        <v>149</v>
      </c>
      <c r="U9" s="1" t="s">
        <v>150</v>
      </c>
      <c r="V9" s="1" t="s">
        <v>202</v>
      </c>
    </row>
    <row r="10" s="1" customFormat="1" spans="1:22">
      <c r="A10" s="3">
        <v>999222474245644</v>
      </c>
      <c r="B10" s="1" t="s">
        <v>189</v>
      </c>
      <c r="C10" s="1" t="s">
        <v>203</v>
      </c>
      <c r="D10" s="1" t="s">
        <v>204</v>
      </c>
      <c r="E10" s="1" t="s">
        <v>205</v>
      </c>
      <c r="F10" s="1" t="s">
        <v>175</v>
      </c>
      <c r="G10" s="1" t="s">
        <v>139</v>
      </c>
      <c r="H10" s="1" t="s">
        <v>140</v>
      </c>
      <c r="I10" s="1" t="s">
        <v>206</v>
      </c>
      <c r="J10" s="1" t="s">
        <v>30</v>
      </c>
      <c r="K10" s="1" t="s">
        <v>207</v>
      </c>
      <c r="L10" s="1" t="s">
        <v>207</v>
      </c>
      <c r="M10" s="1" t="s">
        <v>143</v>
      </c>
      <c r="N10" s="1" t="s">
        <v>143</v>
      </c>
      <c r="O10" s="1" t="s">
        <v>144</v>
      </c>
      <c r="P10" s="1" t="s">
        <v>145</v>
      </c>
      <c r="Q10" s="1" t="s">
        <v>146</v>
      </c>
      <c r="R10" s="1" t="s">
        <v>208</v>
      </c>
      <c r="S10" s="1" t="s">
        <v>148</v>
      </c>
      <c r="T10" s="1" t="s">
        <v>149</v>
      </c>
      <c r="U10" s="1" t="s">
        <v>150</v>
      </c>
      <c r="V10" s="1" t="s">
        <v>209</v>
      </c>
    </row>
    <row r="11" s="1" customFormat="1" spans="1:22">
      <c r="A11" s="3">
        <v>999222288602882</v>
      </c>
      <c r="B11" s="1" t="s">
        <v>210</v>
      </c>
      <c r="C11" s="1" t="s">
        <v>211</v>
      </c>
      <c r="D11" s="1" t="s">
        <v>212</v>
      </c>
      <c r="E11" s="1" t="s">
        <v>213</v>
      </c>
      <c r="F11" s="1" t="s">
        <v>160</v>
      </c>
      <c r="G11" s="1" t="s">
        <v>139</v>
      </c>
      <c r="H11" s="1" t="s">
        <v>140</v>
      </c>
      <c r="I11" s="1" t="s">
        <v>214</v>
      </c>
      <c r="J11" s="1" t="s">
        <v>30</v>
      </c>
      <c r="K11" s="1" t="s">
        <v>215</v>
      </c>
      <c r="L11" s="1" t="s">
        <v>215</v>
      </c>
      <c r="M11" s="1" t="s">
        <v>143</v>
      </c>
      <c r="N11" s="1" t="s">
        <v>143</v>
      </c>
      <c r="O11" s="1" t="s">
        <v>144</v>
      </c>
      <c r="P11" s="1" t="s">
        <v>145</v>
      </c>
      <c r="Q11" s="1" t="s">
        <v>146</v>
      </c>
      <c r="R11" s="1" t="s">
        <v>216</v>
      </c>
      <c r="S11" s="1" t="s">
        <v>148</v>
      </c>
      <c r="T11" s="1" t="s">
        <v>149</v>
      </c>
      <c r="U11" s="1" t="s">
        <v>150</v>
      </c>
      <c r="V11" s="1" t="s">
        <v>188</v>
      </c>
    </row>
    <row r="12" s="1" customFormat="1" spans="1:22">
      <c r="A12" s="3">
        <v>999222261500339</v>
      </c>
      <c r="B12" s="1" t="s">
        <v>217</v>
      </c>
      <c r="C12" s="1" t="s">
        <v>218</v>
      </c>
      <c r="D12" s="1" t="s">
        <v>219</v>
      </c>
      <c r="E12" s="1" t="s">
        <v>220</v>
      </c>
      <c r="F12" s="1" t="s">
        <v>160</v>
      </c>
      <c r="G12" s="1" t="s">
        <v>152</v>
      </c>
      <c r="H12" s="1" t="s">
        <v>140</v>
      </c>
      <c r="I12" s="1" t="s">
        <v>221</v>
      </c>
      <c r="J12" s="1" t="s">
        <v>30</v>
      </c>
      <c r="K12" s="1" t="s">
        <v>222</v>
      </c>
      <c r="L12" s="1" t="s">
        <v>222</v>
      </c>
      <c r="M12" s="1" t="s">
        <v>143</v>
      </c>
      <c r="N12" s="1" t="s">
        <v>143</v>
      </c>
      <c r="O12" s="1" t="s">
        <v>144</v>
      </c>
      <c r="P12" s="1" t="s">
        <v>145</v>
      </c>
      <c r="Q12" s="1" t="s">
        <v>146</v>
      </c>
      <c r="R12" s="1" t="s">
        <v>223</v>
      </c>
      <c r="S12" s="1" t="s">
        <v>148</v>
      </c>
      <c r="T12" s="1" t="s">
        <v>149</v>
      </c>
      <c r="U12" s="1" t="s">
        <v>167</v>
      </c>
      <c r="V12" s="1" t="s">
        <v>168</v>
      </c>
    </row>
    <row r="13" s="1" customFormat="1" spans="1:22">
      <c r="A13" s="3">
        <v>21833187366</v>
      </c>
      <c r="B13" s="1" t="s">
        <v>224</v>
      </c>
      <c r="C13" s="1" t="s">
        <v>225</v>
      </c>
      <c r="D13" s="1" t="s">
        <v>226</v>
      </c>
      <c r="E13" s="1" t="s">
        <v>227</v>
      </c>
      <c r="F13" s="1" t="s">
        <v>228</v>
      </c>
      <c r="G13" s="1" t="s">
        <v>152</v>
      </c>
      <c r="H13" s="1" t="s">
        <v>140</v>
      </c>
      <c r="I13" s="1" t="s">
        <v>229</v>
      </c>
      <c r="J13" s="1" t="s">
        <v>30</v>
      </c>
      <c r="K13" s="1" t="s">
        <v>230</v>
      </c>
      <c r="L13" s="1" t="s">
        <v>230</v>
      </c>
      <c r="M13" s="1" t="s">
        <v>143</v>
      </c>
      <c r="N13" s="1" t="s">
        <v>143</v>
      </c>
      <c r="O13" s="1" t="s">
        <v>144</v>
      </c>
      <c r="P13" s="1" t="s">
        <v>145</v>
      </c>
      <c r="Q13" s="1" t="s">
        <v>146</v>
      </c>
      <c r="R13" s="1" t="s">
        <v>231</v>
      </c>
      <c r="S13" s="1" t="s">
        <v>148</v>
      </c>
      <c r="T13" s="1" t="s">
        <v>149</v>
      </c>
      <c r="U13" s="1" t="s">
        <v>167</v>
      </c>
      <c r="V13" s="1" t="s">
        <v>159</v>
      </c>
    </row>
    <row r="14" s="1" customFormat="1" spans="1:22">
      <c r="A14" s="3">
        <v>21506322977</v>
      </c>
      <c r="B14" s="1" t="s">
        <v>232</v>
      </c>
      <c r="C14" s="1" t="s">
        <v>233</v>
      </c>
      <c r="D14" s="1" t="s">
        <v>234</v>
      </c>
      <c r="E14" s="1" t="s">
        <v>235</v>
      </c>
      <c r="F14" s="1" t="s">
        <v>175</v>
      </c>
      <c r="G14" s="1" t="s">
        <v>152</v>
      </c>
      <c r="H14" s="1" t="s">
        <v>140</v>
      </c>
      <c r="I14" s="1" t="s">
        <v>236</v>
      </c>
      <c r="J14" s="1" t="s">
        <v>30</v>
      </c>
      <c r="K14" s="1" t="s">
        <v>237</v>
      </c>
      <c r="L14" s="1" t="s">
        <v>237</v>
      </c>
      <c r="M14" s="1" t="s">
        <v>143</v>
      </c>
      <c r="N14" s="1" t="s">
        <v>143</v>
      </c>
      <c r="O14" s="1" t="s">
        <v>144</v>
      </c>
      <c r="P14" s="1" t="s">
        <v>145</v>
      </c>
      <c r="Q14" s="1" t="s">
        <v>146</v>
      </c>
      <c r="R14" s="1" t="s">
        <v>238</v>
      </c>
      <c r="S14" s="1" t="s">
        <v>148</v>
      </c>
      <c r="T14" s="1" t="s">
        <v>149</v>
      </c>
      <c r="U14" s="1" t="s">
        <v>167</v>
      </c>
      <c r="V14" s="1" t="s">
        <v>168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2023-02-13T03:19:26Z</dcterms:created>
  <dcterms:modified xsi:type="dcterms:W3CDTF">2023-02-13T03:35:00Z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4FDCA8002D9C4C7FA10D4F1D8F718028</vt:lpwstr>
  </property>
  <property fmtid="{D5CDD505-2E9C-101B-9397-08002B2CF9AE}" pid="3" name="KSOProductBuildVer">
    <vt:lpwstr>2052-11.1.0.13703</vt:lpwstr>
  </property>
</Properties>
</file>