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<sst xmlns="http://schemas.openxmlformats.org/spreadsheetml/2006/main" count="287" uniqueCount="162">
  <si>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</si>
  <si>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</si>
  <si>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</si>
  <si>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</si>
  <si>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</si>
  <si>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</si>
  <si>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</si>
  <si>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</si>
  <si>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</si>
  <si>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</si>
  <si>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</si>
  <si>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</si>
  <si>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</si>
  <si>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</si>
  <si>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</si>
  <si>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</si>
  <si>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</si>
  <si>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</si>
  <si>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</si>
  <si>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</si>
  <si>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</si>
  <si>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</si>
  <si>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</si>
  <si>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</si>
  <si>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</si>
  <si>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21201260883	</t>
  </si>
  <si>
    <t>Ctrip</t>
  </si>
  <si>
    <t>正常</t>
  </si>
  <si>
    <t>[罗马]贝斯特韦斯特精品皇家圣缇纳大酒店(Best Western Premier Hotel Royal Santina)(37240800)</t>
  </si>
  <si>
    <t>舒适房&lt;2人入住&gt;&lt;不退款&gt;</t>
  </si>
  <si>
    <t>USD</t>
  </si>
  <si>
    <t>Lee/Seojin,Lee/Seojin</t>
  </si>
  <si>
    <t>CA5326230218USD</t>
  </si>
  <si>
    <t>未提现</t>
  </si>
  <si>
    <t>携程开票</t>
  </si>
  <si>
    <t xml:space="preserve">2711036	</t>
  </si>
  <si>
    <t xml:space="preserve">878264802	</t>
  </si>
  <si>
    <t xml:space="preserve">21853482691	</t>
  </si>
  <si>
    <t>[曼谷]康帕斯酒店集团素坤逸13巷娜娜柑橘酒店(Citrus Sukhumvit 13 Nana Bangkok by Compass Hospitality)(37205273)</t>
  </si>
  <si>
    <t>高级房&lt;2&gt;&lt;2人入住&gt;&lt;不退款&gt;</t>
  </si>
  <si>
    <t>Harish/Harshita</t>
  </si>
  <si>
    <t xml:space="preserve">2845611	</t>
  </si>
  <si>
    <t xml:space="preserve">-1419410145	</t>
  </si>
  <si>
    <t xml:space="preserve">21939121304	</t>
  </si>
  <si>
    <t>[东京]东京皇家王子大饭店花园塔(The Prince Park Tower Tokyo)(37198163)</t>
  </si>
  <si>
    <t>豪华双床房（东京塔景观）&lt;2人入住&gt;&lt;不适用日本客人&gt;&lt;不退款&gt;</t>
  </si>
  <si>
    <t>LIANG/GUOWEI</t>
  </si>
  <si>
    <t xml:space="preserve">2879102	</t>
  </si>
  <si>
    <t xml:space="preserve">acknowledge	</t>
  </si>
  <si>
    <t xml:space="preserve">999222287967213	</t>
  </si>
  <si>
    <t>[普吉岛]芭东南滩欢乐鸿居酒店(Homm Bliss Southbeach Patong)(37201737)</t>
  </si>
  <si>
    <t>豪华海景房&lt;2人入住&gt;&lt;不退款&gt;</t>
  </si>
  <si>
    <t>DANG/GIANG PHUONG HA,PHAM/KHOA NHAT ANH</t>
  </si>
  <si>
    <t xml:space="preserve">2966563	</t>
  </si>
  <si>
    <t xml:space="preserve">	</t>
  </si>
  <si>
    <t xml:space="preserve">999222368269446	</t>
  </si>
  <si>
    <t>[新山]新山凯贝丽酒店式服务公寓(Capri by Fraser Johor Bahru)(39605409)</t>
  </si>
  <si>
    <t>豪华特大床一室房&lt;2人入住&gt;&lt;不退款&gt;</t>
  </si>
  <si>
    <t>KOH/HUI YING</t>
  </si>
  <si>
    <t xml:space="preserve">2980611	</t>
  </si>
  <si>
    <t xml:space="preserve">6098SE062128	</t>
  </si>
  <si>
    <t xml:space="preserve">999222512945832	</t>
  </si>
  <si>
    <t>[阿方索]双湖酒店(Twin Lakes Hotel)(39610350)</t>
  </si>
  <si>
    <t>高级房（大床或双床）&lt;2人入住&gt;&lt;不退款&gt;&lt;早餐&gt;</t>
  </si>
  <si>
    <t>Amie Estella/Fe,Amie Estella/Fe,Amie Estella/Fe,Amie Estella/Fe,Amie Estella/Fe,Amie Estella/Fe</t>
  </si>
  <si>
    <t xml:space="preserve">3002366	</t>
  </si>
  <si>
    <t xml:space="preserve">38885	</t>
  </si>
  <si>
    <t xml:space="preserve">999222527904422	</t>
  </si>
  <si>
    <t>[吉隆坡]吉隆坡维雅酒店(VE Hotel &amp; Residence)(37209687)</t>
  </si>
  <si>
    <t>豪华房&lt;2人入住&gt;&lt;不退款&gt;&lt;早餐&gt;</t>
  </si>
  <si>
    <t>Pun Lip/Pan,Pun Lip/Pan</t>
  </si>
  <si>
    <t xml:space="preserve">3004263	</t>
  </si>
  <si>
    <t>，</t>
  </si>
  <si>
    <t>A230218113159481</t>
  </si>
  <si>
    <t>A230218113301481</t>
  </si>
  <si>
    <t>USD / HKD 当前参考汇率: 7.84498</t>
  </si>
  <si>
    <t>总计：1724 USD/
13524.75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</si>
  <si>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</si>
  <si>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</si>
  <si>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</si>
  <si>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</si>
  <si>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</si>
  <si>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</si>
  <si>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</si>
  <si>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</si>
  <si>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</si>
  <si>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</si>
  <si>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</si>
  <si>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</si>
  <si>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</si>
  <si>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</si>
  <si>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</si>
  <si>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</si>
  <si>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</si>
  <si>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</si>
  <si>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</si>
  <si>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</si>
  <si>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3004263</t>
  </si>
  <si>
    <t>吉隆坡维雅酒店</t>
  </si>
  <si>
    <t>Pun Lip Pan,Pun Lip Pan</t>
  </si>
  <si>
    <t>2023-02-14</t>
  </si>
  <si>
    <t>2023-02-15</t>
  </si>
  <si>
    <t>退房日周结</t>
  </si>
  <si>
    <t>373.53</t>
  </si>
  <si>
    <t>55.00</t>
  </si>
  <si>
    <t>0</t>
  </si>
  <si>
    <t>0.00</t>
  </si>
  <si>
    <t>携程盛景国际直连</t>
  </si>
  <si>
    <t>01.010677</t>
  </si>
  <si>
    <t>2023-02-06 13:19:55</t>
  </si>
  <si>
    <t>否</t>
  </si>
  <si>
    <t>汇智国际旅游发展有限公司</t>
  </si>
  <si>
    <t>直采</t>
  </si>
  <si>
    <t>马来西亚</t>
  </si>
  <si>
    <t>3002366</t>
  </si>
  <si>
    <t>双湖酒店</t>
  </si>
  <si>
    <t>Amie Estella Fe,Amie Estella Fe,Amie Estella Fe,Amie Estella Fe,Amie Estella Fe,Amie Estella Fe</t>
  </si>
  <si>
    <t>3015.38</t>
  </si>
  <si>
    <t>444.00</t>
  </si>
  <si>
    <t>2023-02-04 15:48:27</t>
  </si>
  <si>
    <t>菲律宾</t>
  </si>
  <si>
    <t>2023-01-26</t>
  </si>
  <si>
    <t>2980611</t>
  </si>
  <si>
    <t>新山凯贝丽酒店式服务公寓</t>
  </si>
  <si>
    <t>KOH HUI YING</t>
  </si>
  <si>
    <t>456.27</t>
  </si>
  <si>
    <t>67.00</t>
  </si>
  <si>
    <t>2023-01-26 23:23:54</t>
  </si>
  <si>
    <t>直连</t>
  </si>
  <si>
    <t>2023-01-20</t>
  </si>
  <si>
    <t>2966563</t>
  </si>
  <si>
    <t>Homm布利斯南海滩巴东酒店(SHA Extra Plus)</t>
  </si>
  <si>
    <t>DANG GIANG PHUONG HA,PHAM KHOA NHAT ANH</t>
  </si>
  <si>
    <t>2023-02-13</t>
  </si>
  <si>
    <t>1264.04</t>
  </si>
  <si>
    <t>186.00</t>
  </si>
  <si>
    <t>2023-01-21 12:59:24</t>
  </si>
  <si>
    <t>泰国</t>
  </si>
  <si>
    <t>2022-12-16</t>
  </si>
  <si>
    <t>2879102</t>
  </si>
  <si>
    <t>东京皇家王子大酒店花园塔</t>
  </si>
  <si>
    <t>LIANG GUOWEI</t>
  </si>
  <si>
    <t>4502.46</t>
  </si>
  <si>
    <t>644.00</t>
  </si>
  <si>
    <t>2022-12-16 16:38:23</t>
  </si>
  <si>
    <t>日本</t>
  </si>
  <si>
    <t>2022-12-04</t>
  </si>
  <si>
    <t>2845611</t>
  </si>
  <si>
    <t>康帕斯酒店集团素坤逸13巷娜娜柑橘酒店</t>
  </si>
  <si>
    <t>Harish Harshita</t>
  </si>
  <si>
    <t>495.08</t>
  </si>
  <si>
    <t>70.00</t>
  </si>
  <si>
    <t>2022-12-04 16:16:05</t>
  </si>
  <si>
    <t>2022-09-27</t>
  </si>
  <si>
    <t>2711036</t>
  </si>
  <si>
    <t>贝斯特韦斯特精品皇家圣缇纳大酒店</t>
  </si>
  <si>
    <t>Lee Seojin,Lee Seojin</t>
  </si>
  <si>
    <t>2023-02-12</t>
  </si>
  <si>
    <t>1843.75</t>
  </si>
  <si>
    <t>258.00</t>
  </si>
  <si>
    <t>2022-09-27 00:11:37</t>
  </si>
  <si>
    <t>意大利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</si>
</sst>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190500</xdr:colOff>
      <xdr:row>54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0605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44969</v>
      </c>
      <c r="G2" s="6">
        <v>44972</v>
      </c>
      <c r="H2" s="4">
        <v>1</v>
      </c>
      <c r="I2" s="4">
        <v>3</v>
      </c>
      <c r="J2" s="4">
        <v>3</v>
      </c>
      <c r="K2" s="4" t="s">
        <v>30</v>
      </c>
      <c r="L2" s="4">
        <v>258</v>
      </c>
      <c r="M2" s="4">
        <v>258</v>
      </c>
      <c r="N2" s="4" t="s">
        <v>31</v>
      </c>
      <c r="O2" s="4" t="s">
        <v>32</v>
      </c>
      <c r="P2" s="4" t="s">
        <v>33</v>
      </c>
      <c r="Q2" s="4">
        <v>0</v>
      </c>
      <c r="R2" s="7">
        <v>44831</v>
      </c>
      <c r="S2" s="6">
        <v>44975</v>
      </c>
      <c r="T2" s="4" t="s">
        <v>34</v>
      </c>
      <c r="U2" s="4">
        <v>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44972</v>
      </c>
      <c r="H3" s="4">
        <v>1</v>
      </c>
      <c r="I3" s="4">
        <v>2</v>
      </c>
      <c r="J3" s="4">
        <v>2</v>
      </c>
      <c r="K3" s="4" t="s">
        <v>30</v>
      </c>
      <c r="L3" s="4">
        <v>70</v>
      </c>
      <c r="M3" s="4">
        <v>70</v>
      </c>
      <c r="N3" s="4" t="s">
        <v>40</v>
      </c>
      <c r="O3" s="4" t="s">
        <v>32</v>
      </c>
      <c r="P3" s="4" t="s">
        <v>33</v>
      </c>
      <c r="Q3" s="4">
        <v>0</v>
      </c>
      <c r="R3" s="7">
        <v>44899</v>
      </c>
      <c r="S3" s="6">
        <v>44975</v>
      </c>
      <c r="T3" s="4" t="s">
        <v>34</v>
      </c>
      <c r="U3" s="4">
        <v>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44970</v>
      </c>
      <c r="G4" s="6">
        <v>44972</v>
      </c>
      <c r="H4" s="4">
        <v>1</v>
      </c>
      <c r="I4" s="4">
        <v>2</v>
      </c>
      <c r="J4" s="4">
        <v>2</v>
      </c>
      <c r="K4" s="4" t="s">
        <v>30</v>
      </c>
      <c r="L4" s="4">
        <v>644</v>
      </c>
      <c r="M4" s="4">
        <v>644</v>
      </c>
      <c r="N4" s="4" t="s">
        <v>46</v>
      </c>
      <c r="O4" s="4" t="s">
        <v>32</v>
      </c>
      <c r="P4" s="4" t="s">
        <v>33</v>
      </c>
      <c r="Q4" s="4">
        <v>0</v>
      </c>
      <c r="R4" s="7">
        <v>44911</v>
      </c>
      <c r="S4" s="6">
        <v>44975</v>
      </c>
      <c r="T4" s="4" t="s">
        <v>34</v>
      </c>
      <c r="U4" s="4">
        <v>644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44970</v>
      </c>
      <c r="G5" s="6">
        <v>44972</v>
      </c>
      <c r="H5" s="4">
        <v>1</v>
      </c>
      <c r="I5" s="4">
        <v>2</v>
      </c>
      <c r="J5" s="4">
        <v>2</v>
      </c>
      <c r="K5" s="4" t="s">
        <v>30</v>
      </c>
      <c r="L5" s="4">
        <v>186</v>
      </c>
      <c r="M5" s="4">
        <v>186</v>
      </c>
      <c r="N5" s="4" t="s">
        <v>52</v>
      </c>
      <c r="O5" s="4" t="s">
        <v>32</v>
      </c>
      <c r="P5" s="4" t="s">
        <v>33</v>
      </c>
      <c r="Q5" s="4">
        <v>0</v>
      </c>
      <c r="R5" s="7">
        <v>44946</v>
      </c>
      <c r="S5" s="6">
        <v>44975</v>
      </c>
      <c r="T5" s="4" t="s">
        <v>34</v>
      </c>
      <c r="U5" s="4">
        <v>186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44971</v>
      </c>
      <c r="G6" s="6">
        <v>44972</v>
      </c>
      <c r="H6" s="4">
        <v>1</v>
      </c>
      <c r="I6" s="4">
        <v>1</v>
      </c>
      <c r="J6" s="4">
        <v>1</v>
      </c>
      <c r="K6" s="4" t="s">
        <v>30</v>
      </c>
      <c r="L6" s="4">
        <v>67</v>
      </c>
      <c r="M6" s="4">
        <v>67</v>
      </c>
      <c r="N6" s="4" t="s">
        <v>58</v>
      </c>
      <c r="O6" s="4" t="s">
        <v>32</v>
      </c>
      <c r="P6" s="4" t="s">
        <v>33</v>
      </c>
      <c r="Q6" s="4">
        <v>0</v>
      </c>
      <c r="R6" s="7">
        <v>44952</v>
      </c>
      <c r="S6" s="6">
        <v>44975</v>
      </c>
      <c r="T6" s="4" t="s">
        <v>34</v>
      </c>
      <c r="U6" s="4">
        <v>67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44971</v>
      </c>
      <c r="G7" s="6">
        <v>44972</v>
      </c>
      <c r="H7" s="4">
        <v>3</v>
      </c>
      <c r="I7" s="4">
        <v>1</v>
      </c>
      <c r="J7" s="4">
        <v>3</v>
      </c>
      <c r="K7" s="4" t="s">
        <v>30</v>
      </c>
      <c r="L7" s="4">
        <v>444</v>
      </c>
      <c r="M7" s="4">
        <v>444</v>
      </c>
      <c r="N7" s="4" t="s">
        <v>64</v>
      </c>
      <c r="O7" s="4" t="s">
        <v>32</v>
      </c>
      <c r="P7" s="4" t="s">
        <v>33</v>
      </c>
      <c r="Q7" s="4">
        <v>0</v>
      </c>
      <c r="R7" s="7">
        <v>44961</v>
      </c>
      <c r="S7" s="6">
        <v>44975</v>
      </c>
      <c r="T7" s="4" t="s">
        <v>34</v>
      </c>
      <c r="U7" s="4">
        <v>444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44971</v>
      </c>
      <c r="G8" s="6">
        <v>44972</v>
      </c>
      <c r="H8" s="4">
        <v>1</v>
      </c>
      <c r="I8" s="4">
        <v>1</v>
      </c>
      <c r="J8" s="4">
        <v>1</v>
      </c>
      <c r="K8" s="4" t="s">
        <v>30</v>
      </c>
      <c r="L8" s="4">
        <v>55</v>
      </c>
      <c r="M8" s="4">
        <v>55</v>
      </c>
      <c r="N8" s="4" t="s">
        <v>70</v>
      </c>
      <c r="O8" s="4" t="s">
        <v>32</v>
      </c>
      <c r="P8" s="4" t="s">
        <v>33</v>
      </c>
      <c r="Q8" s="4">
        <v>0</v>
      </c>
      <c r="R8" s="7">
        <v>44961</v>
      </c>
      <c r="S8" s="6">
        <v>44975</v>
      </c>
      <c r="T8" s="4" t="s">
        <v>34</v>
      </c>
      <c r="U8" s="4">
        <v>55</v>
      </c>
      <c r="V8" s="4">
        <v>0</v>
      </c>
      <c r="W8" s="4">
        <v>0</v>
      </c>
      <c r="X8" s="4" t="s">
        <v>71</v>
      </c>
      <c r="Y8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21201260883</v>
      </c>
      <c r="B2" s="6">
        <v>44969</v>
      </c>
      <c r="C2" s="6">
        <v>44972</v>
      </c>
      <c r="D2" s="4">
        <v>258</v>
      </c>
      <c r="E2" s="4" t="str">
        <f>VLOOKUP(A2,HOP!A:L,12,0)</f>
        <v>258.00</v>
      </c>
      <c r="F2" s="4" t="str">
        <f>VLOOKUP(A2,HOP!A:C,3,0)</f>
        <v>2711036</v>
      </c>
      <c r="G2" s="4">
        <f>D2-E2</f>
        <v>0</v>
      </c>
      <c r="H2" s="4" t="str">
        <f>$H$1&amp;F2</f>
        <v>，2711036</v>
      </c>
      <c r="I2" s="4" t="str">
        <f>VLOOKUP(A2,HOP!A:U,21,0)</f>
        <v>直连</v>
      </c>
    </row>
    <row r="3" s="4" customFormat="1" spans="1:9">
      <c r="A3" s="5">
        <v>21853482691</v>
      </c>
      <c r="B3" s="6">
        <v>44970</v>
      </c>
      <c r="C3" s="6">
        <v>44972</v>
      </c>
      <c r="D3" s="4">
        <v>70</v>
      </c>
      <c r="E3" s="4" t="str">
        <f>VLOOKUP(A3,HOP!A:L,12,0)</f>
        <v>70.00</v>
      </c>
      <c r="F3" s="4" t="str">
        <f>VLOOKUP(A3,HOP!A:C,3,0)</f>
        <v>2845611</v>
      </c>
      <c r="G3" s="4">
        <f t="shared" ref="G3:G8" si="0">D3-E3</f>
        <v>0</v>
      </c>
      <c r="H3" s="4" t="str">
        <f t="shared" ref="H3:H8" si="1">$H$1&amp;F3</f>
        <v>，2845611</v>
      </c>
      <c r="I3" s="4" t="str">
        <f>VLOOKUP(A3,HOP!A:U,21,0)</f>
        <v>直连</v>
      </c>
    </row>
    <row r="4" s="4" customFormat="1" spans="1:9">
      <c r="A4" s="5">
        <v>21939121304</v>
      </c>
      <c r="B4" s="6">
        <v>44970</v>
      </c>
      <c r="C4" s="6">
        <v>44972</v>
      </c>
      <c r="D4" s="4">
        <v>644</v>
      </c>
      <c r="E4" s="4" t="str">
        <f>VLOOKUP(A4,HOP!A:L,12,0)</f>
        <v>644.00</v>
      </c>
      <c r="F4" s="4" t="str">
        <f>VLOOKUP(A4,HOP!A:C,3,0)</f>
        <v>2879102</v>
      </c>
      <c r="G4" s="4">
        <f t="shared" si="0"/>
        <v>0</v>
      </c>
      <c r="H4" s="4" t="str">
        <f t="shared" si="1"/>
        <v>，2879102</v>
      </c>
      <c r="I4" s="4" t="str">
        <f>VLOOKUP(A4,HOP!A:U,21,0)</f>
        <v>直连</v>
      </c>
    </row>
    <row r="5" s="4" customFormat="1" spans="1:9">
      <c r="A5" s="5">
        <v>999222287967213</v>
      </c>
      <c r="B5" s="6">
        <v>44970</v>
      </c>
      <c r="C5" s="6">
        <v>44972</v>
      </c>
      <c r="D5" s="4">
        <v>186</v>
      </c>
      <c r="E5" s="4" t="str">
        <f>VLOOKUP(A5,HOP!A:L,12,0)</f>
        <v>186.00</v>
      </c>
      <c r="F5" s="4" t="str">
        <f>VLOOKUP(A5,HOP!A:C,3,0)</f>
        <v>2966563</v>
      </c>
      <c r="G5" s="4">
        <f t="shared" si="0"/>
        <v>0</v>
      </c>
      <c r="H5" s="4" t="str">
        <f t="shared" si="1"/>
        <v>，2966563</v>
      </c>
      <c r="I5" s="4" t="str">
        <f>VLOOKUP(A5,HOP!A:U,21,0)</f>
        <v>直采</v>
      </c>
    </row>
    <row r="6" s="4" customFormat="1" spans="1:9">
      <c r="A6" s="5">
        <v>999222368269446</v>
      </c>
      <c r="B6" s="6">
        <v>44971</v>
      </c>
      <c r="C6" s="6">
        <v>44972</v>
      </c>
      <c r="D6" s="4">
        <v>67</v>
      </c>
      <c r="E6" s="4" t="str">
        <f>VLOOKUP(A6,HOP!A:L,12,0)</f>
        <v>67.00</v>
      </c>
      <c r="F6" s="4" t="str">
        <f>VLOOKUP(A6,HOP!A:C,3,0)</f>
        <v>2980611</v>
      </c>
      <c r="G6" s="4">
        <f t="shared" si="0"/>
        <v>0</v>
      </c>
      <c r="H6" s="4" t="str">
        <f t="shared" si="1"/>
        <v>，2980611</v>
      </c>
      <c r="I6" s="4" t="str">
        <f>VLOOKUP(A6,HOP!A:U,21,0)</f>
        <v>直连</v>
      </c>
    </row>
    <row r="7" s="4" customFormat="1" spans="1:9">
      <c r="A7" s="5">
        <v>999222512945832</v>
      </c>
      <c r="B7" s="6">
        <v>44971</v>
      </c>
      <c r="C7" s="6">
        <v>44972</v>
      </c>
      <c r="D7" s="4">
        <v>444</v>
      </c>
      <c r="E7" s="4" t="str">
        <f>VLOOKUP(A7,HOP!A:L,12,0)</f>
        <v>444.00</v>
      </c>
      <c r="F7" s="4" t="str">
        <f>VLOOKUP(A7,HOP!A:C,3,0)</f>
        <v>3002366</v>
      </c>
      <c r="G7" s="4">
        <f t="shared" si="0"/>
        <v>0</v>
      </c>
      <c r="H7" s="4" t="str">
        <f t="shared" si="1"/>
        <v>，3002366</v>
      </c>
      <c r="I7" s="4" t="str">
        <f>VLOOKUP(A7,HOP!A:U,21,0)</f>
        <v>直采</v>
      </c>
    </row>
    <row r="8" s="4" customFormat="1" spans="1:9">
      <c r="A8" s="5">
        <v>999222527904422</v>
      </c>
      <c r="B8" s="6">
        <v>44971</v>
      </c>
      <c r="C8" s="6">
        <v>44972</v>
      </c>
      <c r="D8" s="4">
        <v>55</v>
      </c>
      <c r="E8" s="4" t="str">
        <f>VLOOKUP(A8,HOP!A:L,12,0)</f>
        <v>55.00</v>
      </c>
      <c r="F8" s="4" t="str">
        <f>VLOOKUP(A8,HOP!A:C,3,0)</f>
        <v>3004263</v>
      </c>
      <c r="G8" s="4">
        <f t="shared" si="0"/>
        <v>0</v>
      </c>
      <c r="H8" s="4" t="str">
        <f t="shared" si="1"/>
        <v>，3004263</v>
      </c>
      <c r="I8" s="4" t="str">
        <f>VLOOKUP(A8,HOP!A:U,21,0)</f>
        <v>直采</v>
      </c>
    </row>
    <row r="10" spans="4:4">
      <c r="D10" s="4">
        <f>SUM(D2:D9)</f>
        <v>1724</v>
      </c>
    </row>
    <row r="14" spans="1:4">
      <c r="A14" s="4" t="s">
        <v>73</v>
      </c>
      <c r="C14" s="4">
        <v>685</v>
      </c>
      <c r="D14" s="4">
        <v>5373.81</v>
      </c>
    </row>
    <row r="15" spans="1:4">
      <c r="A15" s="4" t="s">
        <v>74</v>
      </c>
      <c r="C15" s="4">
        <v>1039</v>
      </c>
      <c r="D15" s="4">
        <v>8150.94</v>
      </c>
    </row>
    <row r="16" spans="1:4">
      <c r="A16" s="4" t="s">
        <v>75</v>
      </c>
      <c r="C16" s="4">
        <f>SUM(C14:C15)</f>
        <v>1724</v>
      </c>
      <c r="D16" s="4">
        <f>SUM(D14:D15)</f>
        <v>13524.75</v>
      </c>
    </row>
    <row r="17" spans="1:1">
      <c r="A17" s="4" t="s">
        <v>76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999222527904422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999222512945832</v>
      </c>
      <c r="B3" s="1" t="s">
        <v>96</v>
      </c>
      <c r="C3" s="1" t="s">
        <v>114</v>
      </c>
      <c r="D3" s="1" t="s">
        <v>115</v>
      </c>
      <c r="E3" s="1" t="s">
        <v>116</v>
      </c>
      <c r="F3" s="1" t="s">
        <v>100</v>
      </c>
      <c r="G3" s="1" t="s">
        <v>101</v>
      </c>
      <c r="H3" s="1" t="s">
        <v>102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119</v>
      </c>
      <c r="S3" s="1" t="s">
        <v>110</v>
      </c>
      <c r="T3" s="1" t="s">
        <v>111</v>
      </c>
      <c r="U3" s="1" t="s">
        <v>112</v>
      </c>
      <c r="V3" s="1" t="s">
        <v>120</v>
      </c>
    </row>
    <row r="4" s="1" customFormat="1" spans="1:22">
      <c r="A4" s="3">
        <v>999222368269446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100</v>
      </c>
      <c r="G4" s="1" t="s">
        <v>101</v>
      </c>
      <c r="H4" s="1" t="s">
        <v>102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127</v>
      </c>
      <c r="S4" s="1" t="s">
        <v>110</v>
      </c>
      <c r="T4" s="1" t="s">
        <v>111</v>
      </c>
      <c r="U4" s="1" t="s">
        <v>128</v>
      </c>
      <c r="V4" s="1" t="s">
        <v>113</v>
      </c>
    </row>
    <row r="5" s="1" customFormat="1" spans="1:22">
      <c r="A5" s="3">
        <v>999222287967213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101</v>
      </c>
      <c r="H5" s="1" t="s">
        <v>102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136</v>
      </c>
      <c r="S5" s="1" t="s">
        <v>110</v>
      </c>
      <c r="T5" s="1" t="s">
        <v>111</v>
      </c>
      <c r="U5" s="1" t="s">
        <v>112</v>
      </c>
      <c r="V5" s="1" t="s">
        <v>137</v>
      </c>
    </row>
    <row r="6" s="1" customFormat="1" spans="1:22">
      <c r="A6" s="3">
        <v>21939121304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133</v>
      </c>
      <c r="G6" s="1" t="s">
        <v>101</v>
      </c>
      <c r="H6" s="1" t="s">
        <v>102</v>
      </c>
      <c r="I6" s="1" t="s">
        <v>142</v>
      </c>
      <c r="J6" s="1" t="s">
        <v>30</v>
      </c>
      <c r="K6" s="1" t="s">
        <v>143</v>
      </c>
      <c r="L6" s="1" t="s">
        <v>143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144</v>
      </c>
      <c r="S6" s="1" t="s">
        <v>110</v>
      </c>
      <c r="T6" s="1" t="s">
        <v>111</v>
      </c>
      <c r="U6" s="1" t="s">
        <v>128</v>
      </c>
      <c r="V6" s="1" t="s">
        <v>145</v>
      </c>
    </row>
    <row r="7" s="1" customFormat="1" spans="1:22">
      <c r="A7" s="3">
        <v>21853482691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133</v>
      </c>
      <c r="G7" s="1" t="s">
        <v>101</v>
      </c>
      <c r="H7" s="1" t="s">
        <v>102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152</v>
      </c>
      <c r="S7" s="1" t="s">
        <v>110</v>
      </c>
      <c r="T7" s="1" t="s">
        <v>111</v>
      </c>
      <c r="U7" s="1" t="s">
        <v>128</v>
      </c>
      <c r="V7" s="1" t="s">
        <v>137</v>
      </c>
    </row>
    <row r="8" s="1" customFormat="1" spans="1:22">
      <c r="A8" s="3">
        <v>21201260883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157</v>
      </c>
      <c r="G8" s="1" t="s">
        <v>101</v>
      </c>
      <c r="H8" s="1" t="s">
        <v>102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160</v>
      </c>
      <c r="S8" s="1" t="s">
        <v>110</v>
      </c>
      <c r="T8" s="1" t="s">
        <v>111</v>
      </c>
      <c r="U8" s="1" t="s">
        <v>128</v>
      </c>
      <c r="V8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2023-02-18T03:02:15Z</dcterms:created>
  <dcterms:modified xsi:type="dcterms:W3CDTF">2023-02-18T03:38:09Z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3010FD9B53DC4B2B98C2EE5F80C7B705</vt:lpwstr>
  </property>
  <property fmtid="{D5CDD505-2E9C-101B-9397-08002B2CF9AE}" pid="3" name="KSOProductBuildVer">
    <vt:lpwstr>2052-11.1.0.13703</vt:lpwstr>
  </property>
</Properties>
</file>