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</definedName>
  </definedNames>
  <calcPr calcId="144525"/>
</workbook>
</file>

<file path=xl/sharedStrings.xml><?xml version="1.0" encoding="utf-8"?>
<sst xmlns="http://schemas.openxmlformats.org/spreadsheetml/2006/main" count="302" uniqueCount="154">
  <si>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</si>
  <si>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</si>
  <si>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</si>
  <si>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</si>
  <si>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</si>
  <si>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</si>
  <si>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</si>
  <si>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</si>
  <si>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</si>
  <si>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</si>
  <si>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</si>
  <si>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</si>
  <si>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</si>
  <si>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</si>
  <si>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</si>
  <si>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</si>
  <si>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</si>
  <si>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</si>
  <si>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</si>
  <si>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</si>
  <si>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</si>
  <si>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</si>
  <si>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</si>
  <si>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</si>
  <si>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</si>
  <si>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999222231440551	</t>
  </si>
  <si>
    <t>Ctrip</t>
  </si>
  <si>
    <t>正常</t>
  </si>
  <si>
    <t>[吉隆坡]吉隆坡维雅酒店(VE Hotel &amp; Residence)(37209687)</t>
  </si>
  <si>
    <t>豪华房&lt;2人入住&gt;&lt;不退款&gt;&lt;早餐&gt;</t>
  </si>
  <si>
    <t>USD</t>
  </si>
  <si>
    <t>Takekawa/Gaku</t>
  </si>
  <si>
    <t>CA5326230219USD</t>
  </si>
  <si>
    <t>未提现</t>
  </si>
  <si>
    <t>携程开票</t>
  </si>
  <si>
    <t xml:space="preserve">2954652	</t>
  </si>
  <si>
    <t xml:space="preserve">16776295	</t>
  </si>
  <si>
    <t xml:space="preserve">999222351048174	</t>
  </si>
  <si>
    <t>[曼谷]曼谷铂尔曼皇权酒店 (政府卫生认证)(Pullman Bangkok King Power)(37197346)</t>
  </si>
  <si>
    <t>高级双床房&lt;2人入住&gt;&lt;不退款&gt;</t>
  </si>
  <si>
    <t>XU/ZIYANG</t>
  </si>
  <si>
    <t xml:space="preserve">	</t>
  </si>
  <si>
    <t xml:space="preserve">999222481686853	</t>
  </si>
  <si>
    <t>[胡志明市]胡志明市百艺酒店(Bay Hotel Ho Chi Minh)(37244968)</t>
  </si>
  <si>
    <t>高级大床房&lt;2人入住&gt;&lt;不退款&gt;</t>
  </si>
  <si>
    <t>Soo Mei/Leong,Soo Mei/Leong</t>
  </si>
  <si>
    <t xml:space="preserve">2997789	</t>
  </si>
  <si>
    <t xml:space="preserve">999222570422671	</t>
  </si>
  <si>
    <t>[普吉岛]普吉岛骄傲酒店(政府卫生认证)(Proud Phuket Hotel(SHA Extra Plus))(37229285)</t>
  </si>
  <si>
    <t>池景豪华房（双人床或双床）&lt;2人入住&gt;&lt;不退款&gt;&lt;早餐&gt;</t>
  </si>
  <si>
    <t>Ruangsawat/Rutrada,Ruangsawat/Rutrada</t>
  </si>
  <si>
    <t xml:space="preserve">3010276	</t>
  </si>
  <si>
    <t xml:space="preserve">HGUConf1452767133	</t>
  </si>
  <si>
    <t xml:space="preserve">999222578242638	</t>
  </si>
  <si>
    <t>Macdonald/Donald,Macdonald/Donald</t>
  </si>
  <si>
    <t xml:space="preserve">3011741	</t>
  </si>
  <si>
    <t xml:space="preserve">HGUConf1452972514	</t>
  </si>
  <si>
    <t xml:space="preserve">999222584685720	</t>
  </si>
  <si>
    <t>JAP/MICHELLE</t>
  </si>
  <si>
    <t xml:space="preserve">3012379	</t>
  </si>
  <si>
    <t xml:space="preserve">16781410	</t>
  </si>
  <si>
    <t>取消</t>
  </si>
  <si>
    <t xml:space="preserve">999222703688923	</t>
  </si>
  <si>
    <t>MA/JUN</t>
  </si>
  <si>
    <t xml:space="preserve">3028008	</t>
  </si>
  <si>
    <t xml:space="preserve">999222389330457	</t>
  </si>
  <si>
    <t>[新山]新山成功滨水酒店(Berjaya Waterfront Hotel)(39037630)</t>
  </si>
  <si>
    <t>豪华房&lt;2人入住&gt;&lt;不退款&gt;</t>
  </si>
  <si>
    <t>HASSAN/ADAWIYAH,HASSAN/ADAWIYAH</t>
  </si>
  <si>
    <t>CA5326230220USD</t>
  </si>
  <si>
    <t xml:space="preserve">2983958	</t>
  </si>
  <si>
    <t xml:space="preserve">Confirmation number – 2459694	</t>
  </si>
  <si>
    <t>，</t>
  </si>
  <si>
    <t>A230220104039481</t>
  </si>
  <si>
    <t>A230220104134481</t>
  </si>
  <si>
    <t>USD / HKD 当前参考汇率: 7.84125</t>
  </si>
  <si>
    <t>总计：1294 USD/
10146.58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</si>
  <si>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</si>
  <si>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</si>
  <si>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</si>
  <si>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</si>
  <si>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</si>
  <si>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</si>
  <si>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</si>
  <si>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</si>
  <si>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</si>
  <si>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</si>
  <si>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</si>
  <si>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</si>
  <si>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</si>
  <si>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</si>
  <si>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</si>
  <si>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</si>
  <si>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</si>
  <si>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</si>
  <si>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</si>
  <si>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2023-02-07</t>
  </si>
  <si>
    <t>3012379</t>
  </si>
  <si>
    <t>吉隆坡维雅酒店</t>
  </si>
  <si>
    <t>JAP MICHELLE</t>
  </si>
  <si>
    <t>2023-02-14</t>
  </si>
  <si>
    <t>2023-02-16</t>
  </si>
  <si>
    <t>退房日周结</t>
  </si>
  <si>
    <t>2246.81</t>
  </si>
  <si>
    <t>330.00</t>
  </si>
  <si>
    <t>0</t>
  </si>
  <si>
    <t>0.00</t>
  </si>
  <si>
    <t>携程盛景国际直连</t>
  </si>
  <si>
    <t>01.010677</t>
  </si>
  <si>
    <t>2023-02-08 15:31:34</t>
  </si>
  <si>
    <t>否</t>
  </si>
  <si>
    <t>汇智国际旅游发展有限公司</t>
  </si>
  <si>
    <t>直采</t>
  </si>
  <si>
    <t>马来西亚</t>
  </si>
  <si>
    <t>3011741</t>
  </si>
  <si>
    <t>傲世普吉岛酒店</t>
  </si>
  <si>
    <t>Macdonald Donald,Macdonald Donald</t>
  </si>
  <si>
    <t>2023-02-15</t>
  </si>
  <si>
    <t>490.21</t>
  </si>
  <si>
    <t>72.00</t>
  </si>
  <si>
    <t>2023-02-07 17:25:00</t>
  </si>
  <si>
    <t>直连</t>
  </si>
  <si>
    <t>泰国</t>
  </si>
  <si>
    <t>2023-02-02</t>
  </si>
  <si>
    <t>2997789</t>
  </si>
  <si>
    <t>胡志明市百艺酒店</t>
  </si>
  <si>
    <t>Soo Mei Leong,Soo Mei Leong</t>
  </si>
  <si>
    <t>1487.16</t>
  </si>
  <si>
    <t>220.00</t>
  </si>
  <si>
    <t>2023-02-02 17:05:40</t>
  </si>
  <si>
    <t>越南</t>
  </si>
  <si>
    <t>2023-01-28</t>
  </si>
  <si>
    <t>2983958</t>
  </si>
  <si>
    <t>新山成功滨水酒店</t>
  </si>
  <si>
    <t>HASSAN ADAWIYAH,HASSAN ADAWIYAH</t>
  </si>
  <si>
    <t>2023-02-17</t>
  </si>
  <si>
    <t>306.45</t>
  </si>
  <si>
    <t>45.00</t>
  </si>
  <si>
    <t>2023-01-28 10:57:45</t>
  </si>
  <si>
    <t>2023-01-25</t>
  </si>
  <si>
    <t>2977728</t>
  </si>
  <si>
    <t>曼谷铂尔曼皇权酒店</t>
  </si>
  <si>
    <t>XU ZIYANG</t>
  </si>
  <si>
    <t>2023-02-11</t>
  </si>
  <si>
    <t>2826.15</t>
  </si>
  <si>
    <t>415.00</t>
  </si>
  <si>
    <t>2023-01-26 13:09:26</t>
  </si>
  <si>
    <t>2023-01-16</t>
  </si>
  <si>
    <t>2954652</t>
  </si>
  <si>
    <t>Takekawa Gaku</t>
  </si>
  <si>
    <t>2023-02-12</t>
  </si>
  <si>
    <t>1425.23</t>
  </si>
  <si>
    <t>212.00</t>
  </si>
  <si>
    <t>2023-01-16 19:09:33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</si>
</sst>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13</xdr:col>
      <xdr:colOff>180975</xdr:colOff>
      <xdr:row>56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958215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44969</v>
      </c>
      <c r="G2" s="6">
        <v>44973</v>
      </c>
      <c r="H2" s="4">
        <v>1</v>
      </c>
      <c r="I2" s="4">
        <v>4</v>
      </c>
      <c r="J2" s="4">
        <v>4</v>
      </c>
      <c r="K2" s="4" t="s">
        <v>30</v>
      </c>
      <c r="L2" s="4">
        <v>212</v>
      </c>
      <c r="M2" s="4">
        <v>212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44976</v>
      </c>
      <c r="T2" s="4" t="s">
        <v>34</v>
      </c>
      <c r="U2" s="4">
        <v>212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44968</v>
      </c>
      <c r="G3" s="6">
        <v>44973</v>
      </c>
      <c r="H3" s="4">
        <v>1</v>
      </c>
      <c r="I3" s="4">
        <v>5</v>
      </c>
      <c r="J3" s="4">
        <v>5</v>
      </c>
      <c r="K3" s="4" t="s">
        <v>30</v>
      </c>
      <c r="L3" s="4">
        <v>415</v>
      </c>
      <c r="M3" s="4">
        <v>415</v>
      </c>
      <c r="N3" s="4" t="s">
        <v>40</v>
      </c>
      <c r="O3" s="4" t="s">
        <v>32</v>
      </c>
      <c r="P3" s="4" t="s">
        <v>33</v>
      </c>
      <c r="Q3" s="4">
        <v>0</v>
      </c>
      <c r="R3" s="7">
        <v>44951</v>
      </c>
      <c r="S3" s="6">
        <v>44976</v>
      </c>
      <c r="T3" s="4" t="s">
        <v>34</v>
      </c>
      <c r="U3" s="4">
        <v>415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44971</v>
      </c>
      <c r="G4" s="6">
        <v>44973</v>
      </c>
      <c r="H4" s="4">
        <v>2</v>
      </c>
      <c r="I4" s="4">
        <v>2</v>
      </c>
      <c r="J4" s="4">
        <v>4</v>
      </c>
      <c r="K4" s="4" t="s">
        <v>30</v>
      </c>
      <c r="L4" s="4">
        <v>220</v>
      </c>
      <c r="M4" s="4">
        <v>220</v>
      </c>
      <c r="N4" s="4" t="s">
        <v>45</v>
      </c>
      <c r="O4" s="4" t="s">
        <v>32</v>
      </c>
      <c r="P4" s="4" t="s">
        <v>33</v>
      </c>
      <c r="Q4" s="4">
        <v>0</v>
      </c>
      <c r="R4" s="7">
        <v>44959</v>
      </c>
      <c r="S4" s="6">
        <v>44976</v>
      </c>
      <c r="T4" s="4" t="s">
        <v>34</v>
      </c>
      <c r="U4" s="4">
        <v>220</v>
      </c>
      <c r="V4" s="4">
        <v>0</v>
      </c>
      <c r="W4" s="4">
        <v>0</v>
      </c>
      <c r="X4" s="4" t="s">
        <v>46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44972</v>
      </c>
      <c r="G5" s="6">
        <v>44973</v>
      </c>
      <c r="H5" s="4">
        <v>1</v>
      </c>
      <c r="I5" s="4">
        <v>1</v>
      </c>
      <c r="J5" s="4">
        <v>1</v>
      </c>
      <c r="K5" s="4" t="s">
        <v>30</v>
      </c>
      <c r="L5" s="4">
        <v>73</v>
      </c>
      <c r="M5" s="4">
        <v>73</v>
      </c>
      <c r="N5" s="4" t="s">
        <v>50</v>
      </c>
      <c r="O5" s="4" t="s">
        <v>32</v>
      </c>
      <c r="P5" s="4" t="s">
        <v>33</v>
      </c>
      <c r="Q5" s="4">
        <v>0</v>
      </c>
      <c r="R5" s="7">
        <v>44964</v>
      </c>
      <c r="S5" s="6">
        <v>44976</v>
      </c>
      <c r="T5" s="4" t="s">
        <v>34</v>
      </c>
      <c r="U5" s="4">
        <v>73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44972</v>
      </c>
      <c r="G6" s="6">
        <v>44973</v>
      </c>
      <c r="H6" s="4">
        <v>1</v>
      </c>
      <c r="I6" s="4">
        <v>1</v>
      </c>
      <c r="J6" s="4">
        <v>1</v>
      </c>
      <c r="K6" s="4" t="s">
        <v>30</v>
      </c>
      <c r="L6" s="4">
        <v>72</v>
      </c>
      <c r="M6" s="4">
        <v>72</v>
      </c>
      <c r="N6" s="4" t="s">
        <v>54</v>
      </c>
      <c r="O6" s="4" t="s">
        <v>32</v>
      </c>
      <c r="P6" s="4" t="s">
        <v>33</v>
      </c>
      <c r="Q6" s="4">
        <v>0</v>
      </c>
      <c r="R6" s="7">
        <v>44964</v>
      </c>
      <c r="S6" s="6">
        <v>44976</v>
      </c>
      <c r="T6" s="4" t="s">
        <v>34</v>
      </c>
      <c r="U6" s="4">
        <v>72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7">
      <c r="A7" s="4" t="s">
        <v>57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44971</v>
      </c>
      <c r="G7" s="6">
        <v>44973</v>
      </c>
      <c r="H7" s="4">
        <v>3</v>
      </c>
      <c r="I7" s="4">
        <v>2</v>
      </c>
      <c r="J7" s="4">
        <v>6</v>
      </c>
      <c r="K7" s="4" t="s">
        <v>30</v>
      </c>
      <c r="L7" s="4">
        <v>330</v>
      </c>
      <c r="M7" s="4">
        <v>330</v>
      </c>
      <c r="N7" s="4" t="s">
        <v>58</v>
      </c>
      <c r="O7" s="4" t="s">
        <v>32</v>
      </c>
      <c r="P7" s="4" t="s">
        <v>33</v>
      </c>
      <c r="Q7" s="4">
        <v>0</v>
      </c>
      <c r="R7" s="7">
        <v>44964</v>
      </c>
      <c r="S7" s="6">
        <v>44976</v>
      </c>
      <c r="T7" s="4" t="s">
        <v>34</v>
      </c>
      <c r="U7" s="4">
        <v>330</v>
      </c>
      <c r="V7" s="4">
        <v>0</v>
      </c>
      <c r="W7" s="4">
        <v>0</v>
      </c>
      <c r="X7" s="4" t="s">
        <v>59</v>
      </c>
      <c r="Y7" s="4">
        <v>16781408</v>
      </c>
      <c r="Z7" s="4">
        <v>16781409</v>
      </c>
      <c r="AA7" s="4" t="s">
        <v>60</v>
      </c>
    </row>
    <row r="8" s="4" customFormat="1" spans="1:25">
      <c r="A8" s="4" t="s">
        <v>47</v>
      </c>
      <c r="B8" s="4" t="s">
        <v>26</v>
      </c>
      <c r="C8" s="4" t="s">
        <v>61</v>
      </c>
      <c r="D8" s="4" t="s">
        <v>48</v>
      </c>
      <c r="E8" s="4" t="s">
        <v>49</v>
      </c>
      <c r="F8" s="6">
        <v>44972</v>
      </c>
      <c r="G8" s="6">
        <v>44973</v>
      </c>
      <c r="H8" s="4">
        <v>1</v>
      </c>
      <c r="I8" s="4">
        <v>1</v>
      </c>
      <c r="J8" s="4">
        <v>1</v>
      </c>
      <c r="K8" s="4" t="s">
        <v>30</v>
      </c>
      <c r="L8" s="4">
        <v>-73</v>
      </c>
      <c r="M8" s="4">
        <v>-73</v>
      </c>
      <c r="N8" s="4" t="s">
        <v>50</v>
      </c>
      <c r="O8" s="4" t="s">
        <v>32</v>
      </c>
      <c r="P8" s="4" t="s">
        <v>33</v>
      </c>
      <c r="Q8" s="4">
        <v>0</v>
      </c>
      <c r="R8" s="7">
        <v>44964</v>
      </c>
      <c r="S8" s="6">
        <v>44976</v>
      </c>
      <c r="T8" s="4" t="s">
        <v>34</v>
      </c>
      <c r="U8" s="4">
        <v>-73</v>
      </c>
      <c r="V8" s="4">
        <v>0</v>
      </c>
      <c r="W8" s="4">
        <v>0</v>
      </c>
      <c r="X8" s="4" t="s">
        <v>51</v>
      </c>
      <c r="Y8" s="4" t="s">
        <v>52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44972</v>
      </c>
      <c r="G9" s="6">
        <v>44973</v>
      </c>
      <c r="H9" s="4">
        <v>1</v>
      </c>
      <c r="I9" s="4">
        <v>1</v>
      </c>
      <c r="J9" s="4">
        <v>1</v>
      </c>
      <c r="K9" s="4" t="s">
        <v>30</v>
      </c>
      <c r="L9" s="4">
        <v>72</v>
      </c>
      <c r="M9" s="4">
        <v>72</v>
      </c>
      <c r="N9" s="4" t="s">
        <v>63</v>
      </c>
      <c r="O9" s="4" t="s">
        <v>32</v>
      </c>
      <c r="P9" s="4" t="s">
        <v>33</v>
      </c>
      <c r="Q9" s="4">
        <v>0</v>
      </c>
      <c r="R9" s="7">
        <v>44970</v>
      </c>
      <c r="S9" s="6">
        <v>44976</v>
      </c>
      <c r="T9" s="4" t="s">
        <v>34</v>
      </c>
      <c r="U9" s="4">
        <v>72</v>
      </c>
      <c r="V9" s="4">
        <v>0</v>
      </c>
      <c r="W9" s="4">
        <v>0</v>
      </c>
      <c r="X9" s="4" t="s">
        <v>64</v>
      </c>
      <c r="Y9" s="4" t="s">
        <v>41</v>
      </c>
    </row>
    <row r="10" s="4" customFormat="1" spans="1:25">
      <c r="A10" s="4" t="s">
        <v>62</v>
      </c>
      <c r="B10" s="4" t="s">
        <v>26</v>
      </c>
      <c r="C10" s="4" t="s">
        <v>61</v>
      </c>
      <c r="D10" s="4" t="s">
        <v>48</v>
      </c>
      <c r="E10" s="4" t="s">
        <v>49</v>
      </c>
      <c r="F10" s="6">
        <v>44972</v>
      </c>
      <c r="G10" s="6">
        <v>44973</v>
      </c>
      <c r="H10" s="4">
        <v>1</v>
      </c>
      <c r="I10" s="4">
        <v>1</v>
      </c>
      <c r="J10" s="4">
        <v>1</v>
      </c>
      <c r="K10" s="4" t="s">
        <v>30</v>
      </c>
      <c r="L10" s="4">
        <v>-72</v>
      </c>
      <c r="M10" s="4">
        <v>-72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44970</v>
      </c>
      <c r="S10" s="6">
        <v>44976</v>
      </c>
      <c r="T10" s="4" t="s">
        <v>34</v>
      </c>
      <c r="U10" s="4">
        <v>-72</v>
      </c>
      <c r="V10" s="4">
        <v>0</v>
      </c>
      <c r="W10" s="4">
        <v>0</v>
      </c>
      <c r="X10" s="4" t="s">
        <v>64</v>
      </c>
      <c r="Y10" s="4" t="s">
        <v>41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44973</v>
      </c>
      <c r="G11" s="6">
        <v>44974</v>
      </c>
      <c r="H11" s="4">
        <v>1</v>
      </c>
      <c r="I11" s="4">
        <v>1</v>
      </c>
      <c r="J11" s="4">
        <v>1</v>
      </c>
      <c r="K11" s="4" t="s">
        <v>30</v>
      </c>
      <c r="L11" s="4">
        <v>45</v>
      </c>
      <c r="M11" s="4">
        <v>45</v>
      </c>
      <c r="N11" s="4" t="s">
        <v>68</v>
      </c>
      <c r="O11" s="4" t="s">
        <v>69</v>
      </c>
      <c r="P11" s="4" t="s">
        <v>33</v>
      </c>
      <c r="Q11" s="4">
        <v>0</v>
      </c>
      <c r="R11" s="7">
        <v>44954</v>
      </c>
      <c r="S11" s="6">
        <v>44977</v>
      </c>
      <c r="T11" s="4" t="s">
        <v>34</v>
      </c>
      <c r="U11" s="4">
        <v>45</v>
      </c>
      <c r="V11" s="4">
        <v>0</v>
      </c>
      <c r="W11" s="4">
        <v>0</v>
      </c>
      <c r="X11" s="4" t="s">
        <v>70</v>
      </c>
      <c r="Y11" s="4" t="s">
        <v>71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A18" sqref="A18:C21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</v>
      </c>
    </row>
    <row r="2" s="4" customFormat="1" spans="1:9">
      <c r="A2" s="5">
        <v>999222231440551</v>
      </c>
      <c r="B2" s="6">
        <v>44969</v>
      </c>
      <c r="C2" s="6">
        <v>44973</v>
      </c>
      <c r="D2" s="4">
        <v>212</v>
      </c>
      <c r="E2" s="4" t="str">
        <f>VLOOKUP(A2,HOP!A:L,12,0)</f>
        <v>212.00</v>
      </c>
      <c r="F2" s="4" t="str">
        <f>VLOOKUP(A2,HOP!A:C,3,0)</f>
        <v>2954652</v>
      </c>
      <c r="G2" s="4">
        <f>D2-E2</f>
        <v>0</v>
      </c>
      <c r="H2" s="4" t="str">
        <f>$H$1&amp;F2</f>
        <v>，2954652</v>
      </c>
      <c r="I2" s="4" t="str">
        <f>VLOOKUP(A2,HOP!A:U,21,0)</f>
        <v>直采</v>
      </c>
    </row>
    <row r="3" s="4" customFormat="1" spans="1:9">
      <c r="A3" s="5">
        <v>999222351048174</v>
      </c>
      <c r="B3" s="6">
        <v>44968</v>
      </c>
      <c r="C3" s="6">
        <v>44973</v>
      </c>
      <c r="D3" s="4">
        <v>415</v>
      </c>
      <c r="E3" s="4" t="str">
        <f>VLOOKUP(A3,HOP!A:L,12,0)</f>
        <v>415.00</v>
      </c>
      <c r="F3" s="4" t="str">
        <f>VLOOKUP(A3,HOP!A:C,3,0)</f>
        <v>2977728</v>
      </c>
      <c r="G3" s="4">
        <f t="shared" ref="G3:G9" si="0">D3-E3</f>
        <v>0</v>
      </c>
      <c r="H3" s="4" t="str">
        <f t="shared" ref="H3:H9" si="1">$H$1&amp;F3</f>
        <v>，2977728</v>
      </c>
      <c r="I3" s="4" t="str">
        <f>VLOOKUP(A3,HOP!A:U,21,0)</f>
        <v>直采</v>
      </c>
    </row>
    <row r="4" s="4" customFormat="1" spans="1:9">
      <c r="A4" s="5">
        <v>999222481686853</v>
      </c>
      <c r="B4" s="6">
        <v>44971</v>
      </c>
      <c r="C4" s="6">
        <v>44973</v>
      </c>
      <c r="D4" s="4">
        <v>220</v>
      </c>
      <c r="E4" s="4" t="str">
        <f>VLOOKUP(A4,HOP!A:L,12,0)</f>
        <v>220.00</v>
      </c>
      <c r="F4" s="4" t="str">
        <f>VLOOKUP(A4,HOP!A:C,3,0)</f>
        <v>2997789</v>
      </c>
      <c r="G4" s="4">
        <f t="shared" si="0"/>
        <v>0</v>
      </c>
      <c r="H4" s="4" t="str">
        <f t="shared" si="1"/>
        <v>，2997789</v>
      </c>
      <c r="I4" s="4" t="str">
        <f>VLOOKUP(A4,HOP!A:U,21,0)</f>
        <v>直采</v>
      </c>
    </row>
    <row r="5" s="4" customFormat="1" hidden="1" spans="1:9">
      <c r="A5" s="5">
        <v>999222570422671</v>
      </c>
      <c r="B5" s="6">
        <v>44972</v>
      </c>
      <c r="C5" s="6">
        <v>44973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spans="1:9">
      <c r="A6" s="5">
        <v>999222578242638</v>
      </c>
      <c r="B6" s="6">
        <v>44972</v>
      </c>
      <c r="C6" s="6">
        <v>44973</v>
      </c>
      <c r="D6" s="4">
        <v>72</v>
      </c>
      <c r="E6" s="4" t="str">
        <f>VLOOKUP(A6,HOP!A:L,12,0)</f>
        <v>72.00</v>
      </c>
      <c r="F6" s="4" t="str">
        <f>VLOOKUP(A6,HOP!A:C,3,0)</f>
        <v>3011741</v>
      </c>
      <c r="G6" s="4">
        <f t="shared" si="0"/>
        <v>0</v>
      </c>
      <c r="H6" s="4" t="str">
        <f t="shared" si="1"/>
        <v>，3011741</v>
      </c>
      <c r="I6" s="4" t="str">
        <f>VLOOKUP(A6,HOP!A:U,21,0)</f>
        <v>直连</v>
      </c>
    </row>
    <row r="7" s="4" customFormat="1" spans="1:9">
      <c r="A7" s="5">
        <v>999222584685720</v>
      </c>
      <c r="B7" s="6">
        <v>44971</v>
      </c>
      <c r="C7" s="6">
        <v>44973</v>
      </c>
      <c r="D7" s="4">
        <v>330</v>
      </c>
      <c r="E7" s="4" t="str">
        <f>VLOOKUP(A7,HOP!A:L,12,0)</f>
        <v>330.00</v>
      </c>
      <c r="F7" s="4" t="str">
        <f>VLOOKUP(A7,HOP!A:C,3,0)</f>
        <v>3012379</v>
      </c>
      <c r="G7" s="4">
        <f t="shared" si="0"/>
        <v>0</v>
      </c>
      <c r="H7" s="4" t="str">
        <f t="shared" si="1"/>
        <v>，3012379</v>
      </c>
      <c r="I7" s="4" t="str">
        <f>VLOOKUP(A7,HOP!A:U,21,0)</f>
        <v>直采</v>
      </c>
    </row>
    <row r="8" s="4" customFormat="1" hidden="1" spans="1:9">
      <c r="A8" s="5">
        <v>999222703688923</v>
      </c>
      <c r="B8" s="6">
        <v>44972</v>
      </c>
      <c r="C8" s="6">
        <v>44973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999222389330457</v>
      </c>
      <c r="B9" s="6">
        <v>44973</v>
      </c>
      <c r="C9" s="6">
        <v>44974</v>
      </c>
      <c r="D9" s="4">
        <v>45</v>
      </c>
      <c r="E9" s="4" t="str">
        <f>VLOOKUP(A9,HOP!A:L,12,0)</f>
        <v>45.00</v>
      </c>
      <c r="F9" s="4" t="str">
        <f>VLOOKUP(A9,HOP!A:C,3,0)</f>
        <v>2983958</v>
      </c>
      <c r="G9" s="4">
        <f t="shared" si="0"/>
        <v>0</v>
      </c>
      <c r="H9" s="4" t="str">
        <f t="shared" si="1"/>
        <v>，2983958</v>
      </c>
      <c r="I9" s="4" t="str">
        <f>VLOOKUP(A9,HOP!A:U,21,0)</f>
        <v>直连</v>
      </c>
    </row>
    <row r="11" spans="4:4">
      <c r="D11" s="4">
        <f>SUM(D2:D10)</f>
        <v>1294</v>
      </c>
    </row>
    <row r="18" spans="1:3">
      <c r="A18" s="4" t="s">
        <v>73</v>
      </c>
      <c r="B18" s="4">
        <v>1177</v>
      </c>
      <c r="C18" s="4">
        <v>9229.15</v>
      </c>
    </row>
    <row r="19" spans="1:3">
      <c r="A19" s="4" t="s">
        <v>74</v>
      </c>
      <c r="B19" s="4">
        <v>117</v>
      </c>
      <c r="C19" s="4">
        <v>917.43</v>
      </c>
    </row>
    <row r="20" spans="1:3">
      <c r="A20" s="4" t="s">
        <v>75</v>
      </c>
      <c r="B20" s="4">
        <f>SUBTOTAL(9,B18:B19)</f>
        <v>1294</v>
      </c>
      <c r="C20" s="4">
        <f>SUBTOTAL(9,C18:C19)</f>
        <v>10146.58</v>
      </c>
    </row>
    <row r="21" spans="1:1">
      <c r="A21" s="4" t="s">
        <v>76</v>
      </c>
    </row>
  </sheetData>
  <autoFilter ref="A1:X9">
    <filterColumn colId="3">
      <filters>
        <filter val="220"/>
        <filter val="330"/>
        <filter val="72"/>
        <filter val="212"/>
        <filter val="45"/>
        <filter val="41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2" sqref="A2:A1048576"/>
    </sheetView>
  </sheetViews>
  <sheetFormatPr defaultColWidth="8" defaultRowHeight="12.75" outlineLevelRow="6"/>
  <cols>
    <col min="1" max="1" width="11.125" style="1"/>
    <col min="2" max="16383" width="8" style="1"/>
  </cols>
  <sheetData>
    <row r="1" s="1" customFormat="1" spans="1:22">
      <c r="A1" s="2" t="s">
        <v>77</v>
      </c>
      <c r="B1" s="2" t="s">
        <v>78</v>
      </c>
      <c r="C1" s="2" t="s">
        <v>79</v>
      </c>
      <c r="D1" s="2" t="s">
        <v>80</v>
      </c>
      <c r="E1" s="2" t="s">
        <v>13</v>
      </c>
      <c r="F1" s="2" t="s">
        <v>5</v>
      </c>
      <c r="G1" s="2" t="s">
        <v>6</v>
      </c>
      <c r="H1" s="2" t="s">
        <v>81</v>
      </c>
      <c r="I1" s="2" t="s">
        <v>82</v>
      </c>
      <c r="J1" s="2" t="s">
        <v>83</v>
      </c>
      <c r="K1" s="2" t="s">
        <v>84</v>
      </c>
      <c r="L1" s="2" t="s">
        <v>85</v>
      </c>
      <c r="M1" s="2" t="s">
        <v>86</v>
      </c>
      <c r="N1" s="2" t="s">
        <v>87</v>
      </c>
      <c r="O1" s="2" t="s">
        <v>88</v>
      </c>
      <c r="P1" s="2" t="s">
        <v>89</v>
      </c>
      <c r="Q1" s="2" t="s">
        <v>90</v>
      </c>
      <c r="R1" s="2" t="s">
        <v>91</v>
      </c>
      <c r="S1" s="2" t="s">
        <v>92</v>
      </c>
      <c r="T1" s="2" t="s">
        <v>93</v>
      </c>
      <c r="U1" s="2" t="s">
        <v>94</v>
      </c>
      <c r="V1" s="2" t="s">
        <v>95</v>
      </c>
    </row>
    <row r="2" s="1" customFormat="1" spans="1:22">
      <c r="A2" s="3">
        <v>999222584685720</v>
      </c>
      <c r="B2" s="1" t="s">
        <v>96</v>
      </c>
      <c r="C2" s="1" t="s">
        <v>97</v>
      </c>
      <c r="D2" s="1" t="s">
        <v>98</v>
      </c>
      <c r="E2" s="1" t="s">
        <v>99</v>
      </c>
      <c r="F2" s="1" t="s">
        <v>100</v>
      </c>
      <c r="G2" s="1" t="s">
        <v>101</v>
      </c>
      <c r="H2" s="1" t="s">
        <v>102</v>
      </c>
      <c r="I2" s="1" t="s">
        <v>103</v>
      </c>
      <c r="J2" s="1" t="s">
        <v>30</v>
      </c>
      <c r="K2" s="1" t="s">
        <v>104</v>
      </c>
      <c r="L2" s="1" t="s">
        <v>104</v>
      </c>
      <c r="M2" s="1" t="s">
        <v>105</v>
      </c>
      <c r="N2" s="1" t="s">
        <v>105</v>
      </c>
      <c r="O2" s="1" t="s">
        <v>106</v>
      </c>
      <c r="P2" s="1" t="s">
        <v>107</v>
      </c>
      <c r="Q2" s="1" t="s">
        <v>108</v>
      </c>
      <c r="R2" s="1" t="s">
        <v>109</v>
      </c>
      <c r="S2" s="1" t="s">
        <v>110</v>
      </c>
      <c r="T2" s="1" t="s">
        <v>111</v>
      </c>
      <c r="U2" s="1" t="s">
        <v>112</v>
      </c>
      <c r="V2" s="1" t="s">
        <v>113</v>
      </c>
    </row>
    <row r="3" s="1" customFormat="1" spans="1:22">
      <c r="A3" s="3">
        <v>999222578242638</v>
      </c>
      <c r="B3" s="1" t="s">
        <v>96</v>
      </c>
      <c r="C3" s="1" t="s">
        <v>114</v>
      </c>
      <c r="D3" s="1" t="s">
        <v>115</v>
      </c>
      <c r="E3" s="1" t="s">
        <v>116</v>
      </c>
      <c r="F3" s="1" t="s">
        <v>117</v>
      </c>
      <c r="G3" s="1" t="s">
        <v>101</v>
      </c>
      <c r="H3" s="1" t="s">
        <v>102</v>
      </c>
      <c r="I3" s="1" t="s">
        <v>118</v>
      </c>
      <c r="J3" s="1" t="s">
        <v>30</v>
      </c>
      <c r="K3" s="1" t="s">
        <v>119</v>
      </c>
      <c r="L3" s="1" t="s">
        <v>119</v>
      </c>
      <c r="M3" s="1" t="s">
        <v>105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120</v>
      </c>
      <c r="S3" s="1" t="s">
        <v>110</v>
      </c>
      <c r="T3" s="1" t="s">
        <v>111</v>
      </c>
      <c r="U3" s="1" t="s">
        <v>121</v>
      </c>
      <c r="V3" s="1" t="s">
        <v>122</v>
      </c>
    </row>
    <row r="4" s="1" customFormat="1" spans="1:22">
      <c r="A4" s="3">
        <v>999222481686853</v>
      </c>
      <c r="B4" s="1" t="s">
        <v>123</v>
      </c>
      <c r="C4" s="1" t="s">
        <v>124</v>
      </c>
      <c r="D4" s="1" t="s">
        <v>125</v>
      </c>
      <c r="E4" s="1" t="s">
        <v>126</v>
      </c>
      <c r="F4" s="1" t="s">
        <v>100</v>
      </c>
      <c r="G4" s="1" t="s">
        <v>101</v>
      </c>
      <c r="H4" s="1" t="s">
        <v>102</v>
      </c>
      <c r="I4" s="1" t="s">
        <v>127</v>
      </c>
      <c r="J4" s="1" t="s">
        <v>30</v>
      </c>
      <c r="K4" s="1" t="s">
        <v>128</v>
      </c>
      <c r="L4" s="1" t="s">
        <v>128</v>
      </c>
      <c r="M4" s="1" t="s">
        <v>105</v>
      </c>
      <c r="N4" s="1" t="s">
        <v>105</v>
      </c>
      <c r="O4" s="1" t="s">
        <v>106</v>
      </c>
      <c r="P4" s="1" t="s">
        <v>107</v>
      </c>
      <c r="Q4" s="1" t="s">
        <v>108</v>
      </c>
      <c r="R4" s="1" t="s">
        <v>129</v>
      </c>
      <c r="S4" s="1" t="s">
        <v>110</v>
      </c>
      <c r="T4" s="1" t="s">
        <v>111</v>
      </c>
      <c r="U4" s="1" t="s">
        <v>112</v>
      </c>
      <c r="V4" s="1" t="s">
        <v>130</v>
      </c>
    </row>
    <row r="5" s="1" customFormat="1" spans="1:22">
      <c r="A5" s="3">
        <v>999222389330457</v>
      </c>
      <c r="B5" s="1" t="s">
        <v>131</v>
      </c>
      <c r="C5" s="1" t="s">
        <v>132</v>
      </c>
      <c r="D5" s="1" t="s">
        <v>133</v>
      </c>
      <c r="E5" s="1" t="s">
        <v>134</v>
      </c>
      <c r="F5" s="1" t="s">
        <v>101</v>
      </c>
      <c r="G5" s="1" t="s">
        <v>135</v>
      </c>
      <c r="H5" s="1" t="s">
        <v>102</v>
      </c>
      <c r="I5" s="1" t="s">
        <v>136</v>
      </c>
      <c r="J5" s="1" t="s">
        <v>30</v>
      </c>
      <c r="K5" s="1" t="s">
        <v>137</v>
      </c>
      <c r="L5" s="1" t="s">
        <v>137</v>
      </c>
      <c r="M5" s="1" t="s">
        <v>105</v>
      </c>
      <c r="N5" s="1" t="s">
        <v>105</v>
      </c>
      <c r="O5" s="1" t="s">
        <v>106</v>
      </c>
      <c r="P5" s="1" t="s">
        <v>107</v>
      </c>
      <c r="Q5" s="1" t="s">
        <v>108</v>
      </c>
      <c r="R5" s="1" t="s">
        <v>138</v>
      </c>
      <c r="S5" s="1" t="s">
        <v>110</v>
      </c>
      <c r="T5" s="1" t="s">
        <v>111</v>
      </c>
      <c r="U5" s="1" t="s">
        <v>121</v>
      </c>
      <c r="V5" s="1" t="s">
        <v>113</v>
      </c>
    </row>
    <row r="6" s="1" customFormat="1" spans="1:22">
      <c r="A6" s="3">
        <v>999222351048174</v>
      </c>
      <c r="B6" s="1" t="s">
        <v>139</v>
      </c>
      <c r="C6" s="1" t="s">
        <v>140</v>
      </c>
      <c r="D6" s="1" t="s">
        <v>141</v>
      </c>
      <c r="E6" s="1" t="s">
        <v>142</v>
      </c>
      <c r="F6" s="1" t="s">
        <v>143</v>
      </c>
      <c r="G6" s="1" t="s">
        <v>101</v>
      </c>
      <c r="H6" s="1" t="s">
        <v>102</v>
      </c>
      <c r="I6" s="1" t="s">
        <v>144</v>
      </c>
      <c r="J6" s="1" t="s">
        <v>30</v>
      </c>
      <c r="K6" s="1" t="s">
        <v>145</v>
      </c>
      <c r="L6" s="1" t="s">
        <v>145</v>
      </c>
      <c r="M6" s="1" t="s">
        <v>105</v>
      </c>
      <c r="N6" s="1" t="s">
        <v>105</v>
      </c>
      <c r="O6" s="1" t="s">
        <v>106</v>
      </c>
      <c r="P6" s="1" t="s">
        <v>107</v>
      </c>
      <c r="Q6" s="1" t="s">
        <v>108</v>
      </c>
      <c r="R6" s="1" t="s">
        <v>146</v>
      </c>
      <c r="S6" s="1" t="s">
        <v>110</v>
      </c>
      <c r="T6" s="1" t="s">
        <v>111</v>
      </c>
      <c r="U6" s="1" t="s">
        <v>112</v>
      </c>
      <c r="V6" s="1" t="s">
        <v>122</v>
      </c>
    </row>
    <row r="7" s="1" customFormat="1" spans="1:22">
      <c r="A7" s="3">
        <v>999222231440551</v>
      </c>
      <c r="B7" s="1" t="s">
        <v>147</v>
      </c>
      <c r="C7" s="1" t="s">
        <v>148</v>
      </c>
      <c r="D7" s="1" t="s">
        <v>98</v>
      </c>
      <c r="E7" s="1" t="s">
        <v>149</v>
      </c>
      <c r="F7" s="1" t="s">
        <v>150</v>
      </c>
      <c r="G7" s="1" t="s">
        <v>101</v>
      </c>
      <c r="H7" s="1" t="s">
        <v>102</v>
      </c>
      <c r="I7" s="1" t="s">
        <v>151</v>
      </c>
      <c r="J7" s="1" t="s">
        <v>30</v>
      </c>
      <c r="K7" s="1" t="s">
        <v>152</v>
      </c>
      <c r="L7" s="1" t="s">
        <v>152</v>
      </c>
      <c r="M7" s="1" t="s">
        <v>105</v>
      </c>
      <c r="N7" s="1" t="s">
        <v>105</v>
      </c>
      <c r="O7" s="1" t="s">
        <v>106</v>
      </c>
      <c r="P7" s="1" t="s">
        <v>107</v>
      </c>
      <c r="Q7" s="1" t="s">
        <v>108</v>
      </c>
      <c r="R7" s="1" t="s">
        <v>153</v>
      </c>
      <c r="S7" s="1" t="s">
        <v>110</v>
      </c>
      <c r="T7" s="1" t="s">
        <v>111</v>
      </c>
      <c r="U7" s="1" t="s">
        <v>112</v>
      </c>
      <c r="V7" s="1" t="s">
        <v>113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2023-02-20T02:17:27Z</dcterms:created>
  <dcterms:modified xsi:type="dcterms:W3CDTF">2023-02-20T02:43:18Z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353AB80EB60948C193D28B0EF6EB6781</vt:lpwstr>
  </property>
  <property fmtid="{D5CDD505-2E9C-101B-9397-08002B2CF9AE}" pid="3" name="KSOProductBuildVer">
    <vt:lpwstr>2052-11.1.0.13703</vt:lpwstr>
  </property>
</Properties>
</file>