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<sst xmlns="http://schemas.openxmlformats.org/spreadsheetml/2006/main" count="346" uniqueCount="151">
  <si>
    <t>去哪儿网酒店预付对账单</t>
  </si>
  <si>
    <t>供应商名称：</t>
  </si>
  <si>
    <t>汇趣住</t>
  </si>
  <si>
    <t>结算周期：</t>
  </si>
  <si>
    <t>2023-02-17至2023-02-18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</si>
  <si>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</si>
  <si>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</si>
  <si>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</si>
  <si>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</si>
  <si>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</si>
  <si>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</si>
  <si>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</si>
  <si>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</si>
  <si>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</si>
  <si>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</si>
  <si>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</si>
  <si>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</si>
  <si>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</si>
  <si>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</si>
  <si>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</si>
  <si>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¥1,610.00</t>
  </si>
  <si>
    <t>¥240.00</t>
  </si>
  <si>
    <t>¥1,370.00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</si>
  <si>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</si>
  <si>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</si>
  <si>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</si>
  <si>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</si>
  <si>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</si>
  <si>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</si>
  <si>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</si>
  <si>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</si>
  <si>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</si>
  <si>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</si>
  <si>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</si>
  <si>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</si>
  <si>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</si>
  <si>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</si>
  <si>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</si>
  <si>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</si>
  <si>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</si>
  <si>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</si>
  <si>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</si>
  <si>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</si>
  <si>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</si>
  <si>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</si>
  <si>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</si>
  <si>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</si>
  <si>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</si>
  <si>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</si>
  <si>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</si>
  <si>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</si>
  <si>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</si>
  <si>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</si>
  <si>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</si>
  <si>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</si>
  <si>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</si>
  <si>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</si>
  <si>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</si>
  <si>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</si>
  <si>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</si>
  <si>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</si>
  <si>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</si>
  <si>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</si>
  <si>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</si>
  <si>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</si>
  <si>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</si>
  <si>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</si>
  <si>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</si>
  <si>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</si>
  <si>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</si>
  <si>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103275838299</t>
  </si>
  <si>
    <t>酒店预付</t>
  </si>
  <si>
    <t>否</t>
  </si>
  <si>
    <t>普通</t>
  </si>
  <si>
    <t>375513366</t>
  </si>
  <si>
    <t>上海裕景大饭店</t>
  </si>
  <si>
    <t>1639468</t>
  </si>
  <si>
    <t>姚焕宜</t>
  </si>
  <si>
    <t>2023-02-16</t>
  </si>
  <si>
    <t>2023-02-17</t>
  </si>
  <si>
    <t>2023-02-18</t>
  </si>
  <si>
    <t>¥778.00</t>
  </si>
  <si>
    <t>¥125.00</t>
  </si>
  <si>
    <t>¥653.00</t>
  </si>
  <si>
    <t>高级客房</t>
  </si>
  <si>
    <t>WEBSITE</t>
  </si>
  <si>
    <t>103276062354</t>
  </si>
  <si>
    <t>381818316</t>
  </si>
  <si>
    <t>海南农垦南田温泉国际度假酒店</t>
  </si>
  <si>
    <t>张剑</t>
  </si>
  <si>
    <t>¥564.00</t>
  </si>
  <si>
    <t>¥74.00</t>
  </si>
  <si>
    <t>¥490.00</t>
  </si>
  <si>
    <t>极致尊贵房</t>
  </si>
  <si>
    <t>103276288050</t>
  </si>
  <si>
    <t>381794937</t>
  </si>
  <si>
    <t>维也纳酒店(利川中心客运站店)</t>
  </si>
  <si>
    <t>邓建军</t>
  </si>
  <si>
    <t>¥268.00</t>
  </si>
  <si>
    <t>¥41.00</t>
  </si>
  <si>
    <t>¥227.00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</si>
  <si>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</si>
  <si>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</si>
  <si>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</si>
  <si>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</si>
  <si>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</si>
  <si>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</si>
  <si>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</si>
  <si>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</si>
  <si>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</si>
  <si>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</si>
  <si>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</si>
  <si>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</si>
  <si>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A230220175723481</t>
  </si>
  <si>
    <r>
      <t>总计：</t>
    </r>
    <r>
      <rPr>
        <sz val="10"/>
        <rFont val="Arial"/>
        <charset val="134"/>
      </rPr>
      <t>1370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</si>
  <si>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</si>
  <si>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</si>
  <si>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</si>
  <si>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</si>
  <si>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</si>
  <si>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</si>
  <si>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</si>
  <si>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</si>
  <si>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</si>
  <si>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</si>
  <si>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</si>
  <si>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</si>
  <si>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</si>
  <si>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</si>
  <si>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</si>
  <si>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</si>
  <si>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</si>
  <si>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</si>
  <si>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3040494</t>
  </si>
  <si>
    <t>维也纳3好酒店（湖北利川中心客运站店）</t>
  </si>
  <si>
    <t>--</t>
  </si>
  <si>
    <t>227.00</t>
  </si>
  <si>
    <t>RMB</t>
  </si>
  <si>
    <t>0</t>
  </si>
  <si>
    <t>0.00</t>
  </si>
  <si>
    <t>汇趣住国内直连</t>
  </si>
  <si>
    <t>01.011247</t>
  </si>
  <si>
    <t>2023-02-17 22:08:16</t>
  </si>
  <si>
    <t>直连</t>
  </si>
  <si>
    <t>中国</t>
  </si>
  <si>
    <t>3040266</t>
  </si>
  <si>
    <t>490.00</t>
  </si>
  <si>
    <t>2023-02-17 20:54:19</t>
  </si>
  <si>
    <t>3034488</t>
  </si>
  <si>
    <t>653.00</t>
  </si>
  <si>
    <t>2023-02-16 07:02:23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</si>
</sst>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653</v>
      </c>
      <c r="E2" t="str">
        <f>VLOOKUP(A2,HOP!A:L,12,0)</f>
        <v>653.00</v>
      </c>
      <c r="F2" t="str">
        <f>VLOOKUP(A2,HOP!A:C,3,0)</f>
        <v>3034488</v>
      </c>
      <c r="G2">
        <f>D2-E2</f>
        <v>0</v>
      </c>
      <c r="H2" t="str">
        <f>$H$1&amp;F2</f>
        <v>，3034488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490</v>
      </c>
      <c r="E3" t="str">
        <f>VLOOKUP(A3,HOP!A:L,12,0)</f>
        <v>490.00</v>
      </c>
      <c r="F3" t="str">
        <f>VLOOKUP(A3,HOP!A:C,3,0)</f>
        <v>3040266</v>
      </c>
      <c r="G3">
        <f>D3-E3</f>
        <v>0</v>
      </c>
      <c r="H3" t="str">
        <f>$H$1&amp;F3</f>
        <v>，3040266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227</v>
      </c>
      <c r="E4" t="str">
        <f>VLOOKUP(A4,HOP!A:L,12,0)</f>
        <v>227.00</v>
      </c>
      <c r="F4" t="str">
        <f>VLOOKUP(A4,HOP!A:C,3,0)</f>
        <v>3040494</v>
      </c>
      <c r="G4">
        <f>D4-E4</f>
        <v>0</v>
      </c>
      <c r="H4" t="str">
        <f>$H$1&amp;F4</f>
        <v>，3040494</v>
      </c>
      <c r="I4" t="str">
        <f>VLOOKUP(A4,HOP!A:U,21,0)</f>
        <v>直连</v>
      </c>
    </row>
    <row r="6" spans="4:4">
      <c r="D6" s="3">
        <f>SUM(D2:D5)</f>
        <v>1370</v>
      </c>
    </row>
    <row r="7" ht="14.25" spans="4:4">
      <c r="D7" s="8" t="s">
        <v>22</v>
      </c>
    </row>
    <row r="10" spans="1:1">
      <c r="A10" t="s">
        <v>113</v>
      </c>
    </row>
    <row r="11" spans="1:1">
      <c r="A11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94</v>
      </c>
      <c r="B2" s="1" t="s">
        <v>79</v>
      </c>
      <c r="C2" s="1" t="s">
        <v>133</v>
      </c>
      <c r="D2" s="1" t="s">
        <v>134</v>
      </c>
      <c r="E2" s="1" t="s">
        <v>97</v>
      </c>
      <c r="F2" s="1" t="s">
        <v>79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86</v>
      </c>
      <c r="B3" s="1" t="s">
        <v>79</v>
      </c>
      <c r="C3" s="1" t="s">
        <v>145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135</v>
      </c>
      <c r="I3" s="1" t="s">
        <v>146</v>
      </c>
      <c r="J3" s="1" t="s">
        <v>137</v>
      </c>
      <c r="K3" s="1" t="s">
        <v>146</v>
      </c>
      <c r="L3" s="1" t="s">
        <v>146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147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70</v>
      </c>
      <c r="B4" s="1" t="s">
        <v>78</v>
      </c>
      <c r="C4" s="1" t="s">
        <v>148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135</v>
      </c>
      <c r="I4" s="1" t="s">
        <v>149</v>
      </c>
      <c r="J4" s="1" t="s">
        <v>137</v>
      </c>
      <c r="K4" s="1" t="s">
        <v>149</v>
      </c>
      <c r="L4" s="1" t="s">
        <v>149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150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2023-02-20T09:58:01Z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D1CC1D61F09240D7AFDDC38A63CC2E25</vt:lpwstr>
  </property>
</Properties>
</file>