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<sst xmlns="http://schemas.openxmlformats.org/spreadsheetml/2006/main" count="288" uniqueCount="100">
  <si>
    <t>同程旅行对账单
(账期：20230213-20230219)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</si>
  <si>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</si>
  <si>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</si>
  <si>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</si>
  <si>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</si>
  <si>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</si>
  <si>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</si>
  <si>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</si>
  <si>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1859.00</t>
  </si>
  <si>
    <t>CNY</t>
  </si>
  <si>
    <t>ES成享国际公寓(佛山金融高新区地铁站)</t>
  </si>
  <si>
    <t/>
  </si>
  <si>
    <t>小计:1859.00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</si>
  <si>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</si>
  <si>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</si>
  <si>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</si>
  <si>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</si>
  <si>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</si>
  <si>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</si>
  <si>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</si>
  <si>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</si>
  <si>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</si>
  <si>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</si>
  <si>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</si>
  <si>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</si>
  <si>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1703441965</t>
  </si>
  <si>
    <t>尹丽</t>
  </si>
  <si>
    <t>豪华双床房</t>
  </si>
  <si>
    <t>非分账</t>
  </si>
  <si>
    <t>2023/02/12</t>
  </si>
  <si>
    <t>2023/02/13</t>
  </si>
  <si>
    <t>1.00</t>
  </si>
  <si>
    <t>165.00</t>
  </si>
  <si>
    <t>1704014730</t>
  </si>
  <si>
    <t>卢汉鸣</t>
  </si>
  <si>
    <t>1708066387</t>
  </si>
  <si>
    <t>李雯</t>
  </si>
  <si>
    <t>2023/02/15</t>
  </si>
  <si>
    <t>2023/02/16</t>
  </si>
  <si>
    <t>1708142142</t>
  </si>
  <si>
    <t>陈思宇</t>
  </si>
  <si>
    <t>豪华大床房</t>
  </si>
  <si>
    <t>187.00</t>
  </si>
  <si>
    <t>1708372729</t>
  </si>
  <si>
    <t>田运伟</t>
  </si>
  <si>
    <t>1700698653</t>
  </si>
  <si>
    <t>廖珣</t>
  </si>
  <si>
    <t>2023/02/18</t>
  </si>
  <si>
    <t>6.00</t>
  </si>
  <si>
    <t>990.00</t>
  </si>
  <si>
    <t>，</t>
  </si>
  <si>
    <t>A230221103108481</t>
  </si>
  <si>
    <t>总计：1859元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</si>
  <si>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</si>
  <si>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</si>
  <si>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</si>
  <si>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</si>
  <si>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</si>
  <si>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</si>
  <si>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</si>
  <si>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</si>
  <si>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</si>
  <si>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</si>
  <si>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</si>
  <si>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</si>
  <si>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</si>
  <si>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</si>
  <si>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</si>
  <si>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</si>
  <si>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</si>
  <si>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</si>
  <si>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</si>
  <si>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</si>
  <si>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2023-02-15</t>
  </si>
  <si>
    <t>3034009</t>
  </si>
  <si>
    <t>2023-02-16</t>
  </si>
  <si>
    <t>退房日周结</t>
  </si>
  <si>
    <t>RMB</t>
  </si>
  <si>
    <t>0</t>
  </si>
  <si>
    <t>同程艺龙国内酒店EBK</t>
  </si>
  <si>
    <t>3703</t>
  </si>
  <si>
    <t>2023-02-15 23:04:47</t>
  </si>
  <si>
    <t>否</t>
  </si>
  <si>
    <t>广州汇登信息科技有限公司</t>
  </si>
  <si>
    <t>直采</t>
  </si>
  <si>
    <t>中国</t>
  </si>
  <si>
    <t>3033369</t>
  </si>
  <si>
    <t>2023-02-15 19:54:27</t>
  </si>
  <si>
    <t>3033189</t>
  </si>
  <si>
    <t>2023-02-15 18:58:01</t>
  </si>
  <si>
    <t>2023-02-12</t>
  </si>
  <si>
    <t>3025095</t>
  </si>
  <si>
    <t>2023-02-13</t>
  </si>
  <si>
    <t>2023-02-12 15:07:41</t>
  </si>
  <si>
    <t>3024290</t>
  </si>
  <si>
    <t>2023-02-12 07:58:07</t>
  </si>
  <si>
    <t>2023-02-09</t>
  </si>
  <si>
    <t>3018055</t>
  </si>
  <si>
    <t>2023-02-18</t>
  </si>
  <si>
    <t>2023-02-09 21:39:55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</si>
</sst>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5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6" t="s">
        <v>7</v>
      </c>
      <c r="C6" s="6" t="s">
        <v>8</v>
      </c>
      <c r="D6" s="6" t="s">
        <v>7</v>
      </c>
      <c r="E6" s="6" t="s">
        <v>7</v>
      </c>
      <c r="F6" s="6" t="s">
        <v>9</v>
      </c>
      <c r="G6" s="6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9</v>
      </c>
      <c r="L13" t="s">
        <v>32</v>
      </c>
      <c r="M13" t="s">
        <v>7</v>
      </c>
    </row>
    <row r="14" spans="2:13">
      <c r="B14" t="s">
        <v>24</v>
      </c>
      <c r="C14" t="s">
        <v>35</v>
      </c>
      <c r="D14" t="s">
        <v>36</v>
      </c>
      <c r="E14" t="s">
        <v>36</v>
      </c>
      <c r="F14" t="s">
        <v>27</v>
      </c>
      <c r="G14" t="s">
        <v>28</v>
      </c>
      <c r="H14" t="s">
        <v>37</v>
      </c>
      <c r="I14" t="s">
        <v>38</v>
      </c>
      <c r="J14" t="s">
        <v>31</v>
      </c>
      <c r="K14" t="s">
        <v>9</v>
      </c>
      <c r="L14" t="s">
        <v>32</v>
      </c>
      <c r="M14" t="s">
        <v>7</v>
      </c>
    </row>
    <row r="15" spans="2:13">
      <c r="B15" t="s">
        <v>24</v>
      </c>
      <c r="C15" t="s">
        <v>39</v>
      </c>
      <c r="D15" t="s">
        <v>11</v>
      </c>
      <c r="E15" t="s">
        <v>40</v>
      </c>
      <c r="F15" t="s">
        <v>41</v>
      </c>
      <c r="G15" t="s">
        <v>28</v>
      </c>
      <c r="H15" t="s">
        <v>37</v>
      </c>
      <c r="I15" t="s">
        <v>38</v>
      </c>
      <c r="J15" t="s">
        <v>31</v>
      </c>
      <c r="K15" t="s">
        <v>9</v>
      </c>
      <c r="L15" t="s">
        <v>42</v>
      </c>
      <c r="M15" t="s">
        <v>7</v>
      </c>
    </row>
    <row r="16" spans="2:13">
      <c r="B16" t="s">
        <v>24</v>
      </c>
      <c r="C16" t="s">
        <v>43</v>
      </c>
      <c r="D16" t="s">
        <v>11</v>
      </c>
      <c r="E16" t="s">
        <v>44</v>
      </c>
      <c r="F16" t="s">
        <v>41</v>
      </c>
      <c r="G16" t="s">
        <v>28</v>
      </c>
      <c r="H16" t="s">
        <v>37</v>
      </c>
      <c r="I16" t="s">
        <v>38</v>
      </c>
      <c r="J16" t="s">
        <v>31</v>
      </c>
      <c r="K16" t="s">
        <v>9</v>
      </c>
      <c r="L16" t="s">
        <v>42</v>
      </c>
      <c r="M16" t="s">
        <v>7</v>
      </c>
    </row>
    <row r="17" spans="2:13">
      <c r="B17" t="s">
        <v>24</v>
      </c>
      <c r="C17" t="s">
        <v>45</v>
      </c>
      <c r="D17" t="s">
        <v>11</v>
      </c>
      <c r="E17" t="s">
        <v>46</v>
      </c>
      <c r="F17" t="s">
        <v>27</v>
      </c>
      <c r="G17" t="s">
        <v>28</v>
      </c>
      <c r="H17" t="s">
        <v>29</v>
      </c>
      <c r="I17" t="s">
        <v>47</v>
      </c>
      <c r="J17" t="s">
        <v>48</v>
      </c>
      <c r="K17" t="s">
        <v>9</v>
      </c>
      <c r="L17" t="s">
        <v>49</v>
      </c>
      <c r="M17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5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50</v>
      </c>
    </row>
    <row r="2" spans="1:9">
      <c r="A2" t="s">
        <v>25</v>
      </c>
      <c r="B2" t="s">
        <v>29</v>
      </c>
      <c r="C2" t="s">
        <v>30</v>
      </c>
      <c r="D2" s="4">
        <v>165</v>
      </c>
      <c r="E2" t="str">
        <f>VLOOKUP(A2,HOP!A:L,12,0)</f>
        <v>165.00</v>
      </c>
      <c r="F2" t="str">
        <f>VLOOKUP(A2,HOP!A:C,3,0)</f>
        <v>3024290</v>
      </c>
      <c r="G2">
        <f>D2-E2</f>
        <v>0</v>
      </c>
      <c r="H2" t="str">
        <f>$H$1&amp;F2</f>
        <v>，3024290</v>
      </c>
      <c r="I2" t="str">
        <f>VLOOKUP(A2,HOP!A:U,21,0)</f>
        <v>直采</v>
      </c>
    </row>
    <row r="3" spans="1:9">
      <c r="A3" t="s">
        <v>33</v>
      </c>
      <c r="B3" t="s">
        <v>29</v>
      </c>
      <c r="C3" t="s">
        <v>30</v>
      </c>
      <c r="D3" s="4">
        <v>165</v>
      </c>
      <c r="E3" t="str">
        <f>VLOOKUP(A3,HOP!A:L,12,0)</f>
        <v>165.00</v>
      </c>
      <c r="F3" t="str">
        <f>VLOOKUP(A3,HOP!A:C,3,0)</f>
        <v>3025095</v>
      </c>
      <c r="G3">
        <f>D3-E3</f>
        <v>0</v>
      </c>
      <c r="H3" t="str">
        <f>$H$1&amp;F3</f>
        <v>，3025095</v>
      </c>
      <c r="I3" t="str">
        <f>VLOOKUP(A3,HOP!A:U,21,0)</f>
        <v>直采</v>
      </c>
    </row>
    <row r="4" spans="1:9">
      <c r="A4" t="s">
        <v>35</v>
      </c>
      <c r="B4" t="s">
        <v>37</v>
      </c>
      <c r="C4" t="s">
        <v>38</v>
      </c>
      <c r="D4" s="4">
        <v>165</v>
      </c>
      <c r="E4" t="str">
        <f>VLOOKUP(A4,HOP!A:L,12,0)</f>
        <v>165.00</v>
      </c>
      <c r="F4" t="str">
        <f>VLOOKUP(A4,HOP!A:C,3,0)</f>
        <v>3033189</v>
      </c>
      <c r="G4">
        <f>D4-E4</f>
        <v>0</v>
      </c>
      <c r="H4" t="str">
        <f>$H$1&amp;F4</f>
        <v>，3033189</v>
      </c>
      <c r="I4" t="str">
        <f>VLOOKUP(A4,HOP!A:U,21,0)</f>
        <v>直采</v>
      </c>
    </row>
    <row r="5" spans="1:9">
      <c r="A5" t="s">
        <v>39</v>
      </c>
      <c r="B5" t="s">
        <v>37</v>
      </c>
      <c r="C5" t="s">
        <v>38</v>
      </c>
      <c r="D5" s="4">
        <v>187</v>
      </c>
      <c r="E5" t="str">
        <f>VLOOKUP(A5,HOP!A:L,12,0)</f>
        <v>187.00</v>
      </c>
      <c r="F5" t="str">
        <f>VLOOKUP(A5,HOP!A:C,3,0)</f>
        <v>3033369</v>
      </c>
      <c r="G5">
        <f>D5-E5</f>
        <v>0</v>
      </c>
      <c r="H5" t="str">
        <f>$H$1&amp;F5</f>
        <v>，3033369</v>
      </c>
      <c r="I5" t="str">
        <f>VLOOKUP(A5,HOP!A:U,21,0)</f>
        <v>直采</v>
      </c>
    </row>
    <row r="6" spans="1:9">
      <c r="A6" t="s">
        <v>43</v>
      </c>
      <c r="B6" t="s">
        <v>37</v>
      </c>
      <c r="C6" t="s">
        <v>38</v>
      </c>
      <c r="D6" s="4">
        <v>187</v>
      </c>
      <c r="E6" t="str">
        <f>VLOOKUP(A6,HOP!A:L,12,0)</f>
        <v>187.00</v>
      </c>
      <c r="F6" t="str">
        <f>VLOOKUP(A6,HOP!A:C,3,0)</f>
        <v>3034009</v>
      </c>
      <c r="G6">
        <f>D6-E6</f>
        <v>0</v>
      </c>
      <c r="H6" t="str">
        <f>$H$1&amp;F6</f>
        <v>，3034009</v>
      </c>
      <c r="I6" t="str">
        <f>VLOOKUP(A6,HOP!A:U,21,0)</f>
        <v>直采</v>
      </c>
    </row>
    <row r="7" spans="1:9">
      <c r="A7" t="s">
        <v>45</v>
      </c>
      <c r="B7" t="s">
        <v>29</v>
      </c>
      <c r="C7" t="s">
        <v>47</v>
      </c>
      <c r="D7" s="4">
        <v>990</v>
      </c>
      <c r="E7" t="str">
        <f>VLOOKUP(A7,HOP!A:L,12,0)</f>
        <v>990.00</v>
      </c>
      <c r="F7" t="str">
        <f>VLOOKUP(A7,HOP!A:C,3,0)</f>
        <v>3018055</v>
      </c>
      <c r="G7">
        <f>D7-E7</f>
        <v>0</v>
      </c>
      <c r="H7" t="str">
        <f>$H$1&amp;F7</f>
        <v>，3018055</v>
      </c>
      <c r="I7" t="str">
        <f>VLOOKUP(A7,HOP!A:U,21,0)</f>
        <v>直采</v>
      </c>
    </row>
    <row r="9" spans="4:4">
      <c r="D9">
        <f>SUM(D2:D8)</f>
        <v>1859</v>
      </c>
    </row>
    <row r="13" spans="1:1">
      <c r="A13" t="s">
        <v>51</v>
      </c>
    </row>
    <row r="14" spans="1:1">
      <c r="A14" t="s">
        <v>52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G15" sqref="G15"/>
    </sheetView>
  </sheetViews>
  <sheetFormatPr defaultColWidth="8" defaultRowHeight="12.75" outlineLevelRow="6"/>
  <cols>
    <col min="1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19</v>
      </c>
      <c r="G1" s="2" t="s">
        <v>20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1" t="s">
        <v>43</v>
      </c>
      <c r="B2" s="1" t="s">
        <v>73</v>
      </c>
      <c r="C2" s="1" t="s">
        <v>74</v>
      </c>
      <c r="D2" s="1" t="s">
        <v>10</v>
      </c>
      <c r="E2" s="1" t="s">
        <v>44</v>
      </c>
      <c r="F2" s="1" t="s">
        <v>73</v>
      </c>
      <c r="G2" s="1" t="s">
        <v>75</v>
      </c>
      <c r="H2" s="1" t="s">
        <v>76</v>
      </c>
      <c r="I2" s="1" t="s">
        <v>42</v>
      </c>
      <c r="J2" s="1" t="s">
        <v>77</v>
      </c>
      <c r="K2" s="1" t="s">
        <v>42</v>
      </c>
      <c r="L2" s="1" t="s">
        <v>42</v>
      </c>
      <c r="M2" s="1" t="s">
        <v>78</v>
      </c>
      <c r="N2" s="1" t="s">
        <v>78</v>
      </c>
      <c r="O2" s="1" t="s">
        <v>7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1" t="s">
        <v>39</v>
      </c>
      <c r="B3" s="1" t="s">
        <v>73</v>
      </c>
      <c r="C3" s="1" t="s">
        <v>86</v>
      </c>
      <c r="D3" s="1" t="s">
        <v>10</v>
      </c>
      <c r="E3" s="1" t="s">
        <v>40</v>
      </c>
      <c r="F3" s="1" t="s">
        <v>73</v>
      </c>
      <c r="G3" s="1" t="s">
        <v>75</v>
      </c>
      <c r="H3" s="1" t="s">
        <v>76</v>
      </c>
      <c r="I3" s="1" t="s">
        <v>42</v>
      </c>
      <c r="J3" s="1" t="s">
        <v>77</v>
      </c>
      <c r="K3" s="1" t="s">
        <v>42</v>
      </c>
      <c r="L3" s="1" t="s">
        <v>42</v>
      </c>
      <c r="M3" s="1" t="s">
        <v>78</v>
      </c>
      <c r="N3" s="1" t="s">
        <v>78</v>
      </c>
      <c r="O3" s="1" t="s">
        <v>7</v>
      </c>
      <c r="P3" s="1" t="s">
        <v>79</v>
      </c>
      <c r="Q3" s="1" t="s">
        <v>80</v>
      </c>
      <c r="R3" s="1" t="s">
        <v>87</v>
      </c>
      <c r="S3" s="1" t="s">
        <v>82</v>
      </c>
      <c r="T3" s="1" t="s">
        <v>83</v>
      </c>
      <c r="U3" s="1" t="s">
        <v>84</v>
      </c>
      <c r="V3" s="1" t="s">
        <v>85</v>
      </c>
    </row>
    <row r="4" s="1" customFormat="1" spans="1:22">
      <c r="A4" s="1" t="s">
        <v>35</v>
      </c>
      <c r="B4" s="1" t="s">
        <v>73</v>
      </c>
      <c r="C4" s="1" t="s">
        <v>88</v>
      </c>
      <c r="D4" s="1" t="s">
        <v>10</v>
      </c>
      <c r="E4" s="1" t="s">
        <v>36</v>
      </c>
      <c r="F4" s="1" t="s">
        <v>73</v>
      </c>
      <c r="G4" s="1" t="s">
        <v>75</v>
      </c>
      <c r="H4" s="1" t="s">
        <v>76</v>
      </c>
      <c r="I4" s="1" t="s">
        <v>32</v>
      </c>
      <c r="J4" s="1" t="s">
        <v>77</v>
      </c>
      <c r="K4" s="1" t="s">
        <v>32</v>
      </c>
      <c r="L4" s="1" t="s">
        <v>32</v>
      </c>
      <c r="M4" s="1" t="s">
        <v>78</v>
      </c>
      <c r="N4" s="1" t="s">
        <v>78</v>
      </c>
      <c r="O4" s="1" t="s">
        <v>7</v>
      </c>
      <c r="P4" s="1" t="s">
        <v>79</v>
      </c>
      <c r="Q4" s="1" t="s">
        <v>80</v>
      </c>
      <c r="R4" s="1" t="s">
        <v>89</v>
      </c>
      <c r="S4" s="1" t="s">
        <v>82</v>
      </c>
      <c r="T4" s="1" t="s">
        <v>83</v>
      </c>
      <c r="U4" s="1" t="s">
        <v>84</v>
      </c>
      <c r="V4" s="1" t="s">
        <v>85</v>
      </c>
    </row>
    <row r="5" s="1" customFormat="1" spans="1:22">
      <c r="A5" s="1" t="s">
        <v>33</v>
      </c>
      <c r="B5" s="1" t="s">
        <v>90</v>
      </c>
      <c r="C5" s="1" t="s">
        <v>91</v>
      </c>
      <c r="D5" s="1" t="s">
        <v>10</v>
      </c>
      <c r="E5" s="1" t="s">
        <v>34</v>
      </c>
      <c r="F5" s="1" t="s">
        <v>90</v>
      </c>
      <c r="G5" s="1" t="s">
        <v>92</v>
      </c>
      <c r="H5" s="1" t="s">
        <v>76</v>
      </c>
      <c r="I5" s="1" t="s">
        <v>32</v>
      </c>
      <c r="J5" s="1" t="s">
        <v>77</v>
      </c>
      <c r="K5" s="1" t="s">
        <v>32</v>
      </c>
      <c r="L5" s="1" t="s">
        <v>32</v>
      </c>
      <c r="M5" s="1" t="s">
        <v>78</v>
      </c>
      <c r="N5" s="1" t="s">
        <v>78</v>
      </c>
      <c r="O5" s="1" t="s">
        <v>7</v>
      </c>
      <c r="P5" s="1" t="s">
        <v>79</v>
      </c>
      <c r="Q5" s="1" t="s">
        <v>80</v>
      </c>
      <c r="R5" s="1" t="s">
        <v>93</v>
      </c>
      <c r="S5" s="1" t="s">
        <v>82</v>
      </c>
      <c r="T5" s="1" t="s">
        <v>83</v>
      </c>
      <c r="U5" s="1" t="s">
        <v>84</v>
      </c>
      <c r="V5" s="1" t="s">
        <v>85</v>
      </c>
    </row>
    <row r="6" s="1" customFormat="1" spans="1:22">
      <c r="A6" s="1" t="s">
        <v>25</v>
      </c>
      <c r="B6" s="1" t="s">
        <v>90</v>
      </c>
      <c r="C6" s="1" t="s">
        <v>94</v>
      </c>
      <c r="D6" s="1" t="s">
        <v>10</v>
      </c>
      <c r="E6" s="1" t="s">
        <v>26</v>
      </c>
      <c r="F6" s="1" t="s">
        <v>90</v>
      </c>
      <c r="G6" s="1" t="s">
        <v>92</v>
      </c>
      <c r="H6" s="1" t="s">
        <v>76</v>
      </c>
      <c r="I6" s="1" t="s">
        <v>32</v>
      </c>
      <c r="J6" s="1" t="s">
        <v>77</v>
      </c>
      <c r="K6" s="1" t="s">
        <v>32</v>
      </c>
      <c r="L6" s="1" t="s">
        <v>32</v>
      </c>
      <c r="M6" s="1" t="s">
        <v>78</v>
      </c>
      <c r="N6" s="1" t="s">
        <v>78</v>
      </c>
      <c r="O6" s="1" t="s">
        <v>7</v>
      </c>
      <c r="P6" s="1" t="s">
        <v>79</v>
      </c>
      <c r="Q6" s="1" t="s">
        <v>80</v>
      </c>
      <c r="R6" s="1" t="s">
        <v>95</v>
      </c>
      <c r="S6" s="1" t="s">
        <v>82</v>
      </c>
      <c r="T6" s="1" t="s">
        <v>83</v>
      </c>
      <c r="U6" s="1" t="s">
        <v>84</v>
      </c>
      <c r="V6" s="1" t="s">
        <v>85</v>
      </c>
    </row>
    <row r="7" s="1" customFormat="1" spans="1:22">
      <c r="A7" s="1" t="s">
        <v>45</v>
      </c>
      <c r="B7" s="1" t="s">
        <v>96</v>
      </c>
      <c r="C7" s="1" t="s">
        <v>97</v>
      </c>
      <c r="D7" s="1" t="s">
        <v>10</v>
      </c>
      <c r="E7" s="1" t="s">
        <v>46</v>
      </c>
      <c r="F7" s="1" t="s">
        <v>90</v>
      </c>
      <c r="G7" s="1" t="s">
        <v>98</v>
      </c>
      <c r="H7" s="1" t="s">
        <v>76</v>
      </c>
      <c r="I7" s="1" t="s">
        <v>49</v>
      </c>
      <c r="J7" s="1" t="s">
        <v>77</v>
      </c>
      <c r="K7" s="1" t="s">
        <v>49</v>
      </c>
      <c r="L7" s="1" t="s">
        <v>49</v>
      </c>
      <c r="M7" s="1" t="s">
        <v>78</v>
      </c>
      <c r="N7" s="1" t="s">
        <v>78</v>
      </c>
      <c r="O7" s="1" t="s">
        <v>7</v>
      </c>
      <c r="P7" s="1" t="s">
        <v>79</v>
      </c>
      <c r="Q7" s="1" t="s">
        <v>80</v>
      </c>
      <c r="R7" s="1" t="s">
        <v>99</v>
      </c>
      <c r="S7" s="1" t="s">
        <v>82</v>
      </c>
      <c r="T7" s="1" t="s">
        <v>83</v>
      </c>
      <c r="U7" s="1" t="s">
        <v>84</v>
      </c>
      <c r="V7" s="1" t="s">
        <v>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2023-02-21T02:31:56Z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9020D2F7C11A4021970F3609D034771B</vt:lpwstr>
  </property>
  <property fmtid="{D5CDD505-2E9C-101B-9397-08002B2CF9AE}" pid="3" name="KSOProductBuildVer">
    <vt:lpwstr>2052-11.1.0.13703</vt:lpwstr>
  </property>
</Properties>
</file>