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<sst xmlns="http://schemas.openxmlformats.org/spreadsheetml/2006/main" count="187" uniqueCount="102">
  <si>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</si>
  <si>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</si>
  <si>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</si>
  <si>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</si>
  <si>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</si>
  <si>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</si>
  <si>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</si>
  <si>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</si>
  <si>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</si>
  <si>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</si>
  <si>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</si>
  <si>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</si>
  <si>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</si>
  <si>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</si>
  <si>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</si>
  <si>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</si>
  <si>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</si>
  <si>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</si>
  <si>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</si>
  <si>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</si>
  <si>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</si>
  <si>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</si>
  <si>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</si>
  <si>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</si>
  <si>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</si>
  <si>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999222761509074	</t>
  </si>
  <si>
    <t>Ctrip</t>
  </si>
  <si>
    <t>正常</t>
  </si>
  <si>
    <t>[济南]济南东站工业北路亚朵酒店(89920253)</t>
  </si>
  <si>
    <t>雅致大床房&lt;双人入住&gt;&lt;内宾&gt;&lt;预付&gt;&lt;单早&gt;</t>
  </si>
  <si>
    <t>CNY</t>
  </si>
  <si>
    <t>武耀伟</t>
  </si>
  <si>
    <t>CA11323230221CNY</t>
  </si>
  <si>
    <t>未提现</t>
  </si>
  <si>
    <t>携程开票</t>
  </si>
  <si>
    <t xml:space="preserve">3035722	</t>
  </si>
  <si>
    <t xml:space="preserve">	</t>
  </si>
  <si>
    <t xml:space="preserve">999222780387259	</t>
  </si>
  <si>
    <t>[济南]济南五洲至尊酒店(77170765)</t>
  </si>
  <si>
    <t>豪华标准间&lt;双人入住&gt;&lt;内宾&gt;&lt;预付&gt;&lt;无早&gt;</t>
  </si>
  <si>
    <t>冯勐</t>
  </si>
  <si>
    <t xml:space="preserve">3038785	</t>
  </si>
  <si>
    <t xml:space="preserve">1626455247276773455	</t>
  </si>
  <si>
    <t xml:space="preserve">999222786452990	</t>
  </si>
  <si>
    <t>[兰州]兰州高铁站七里河大桥亚朵酒店(89915239)</t>
  </si>
  <si>
    <t>高级河景大床房&lt;双人入住&gt;&lt;内宾&gt;&lt;预付&gt;&lt;单早&gt;</t>
  </si>
  <si>
    <t>何国霞</t>
  </si>
  <si>
    <t xml:space="preserve">3040053	</t>
  </si>
  <si>
    <t xml:space="preserve">999222791314567	</t>
  </si>
  <si>
    <t>几木河景大床房&lt;双人入住&gt;&lt;内宾&gt;&lt;预付&gt;&lt;单早&gt;</t>
  </si>
  <si>
    <t xml:space="preserve">3040658	</t>
  </si>
  <si>
    <t>，</t>
  </si>
  <si>
    <t>A230221093821481</t>
  </si>
  <si>
    <t>CNY / HKD 当前参考汇率: 1.142511039</t>
  </si>
  <si>
    <t>总计：1262.43 CNY/
1442.34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</si>
  <si>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</si>
  <si>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</si>
  <si>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</si>
  <si>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</si>
  <si>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</si>
  <si>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</si>
  <si>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</si>
  <si>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</si>
  <si>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</si>
  <si>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</si>
  <si>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</si>
  <si>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</si>
  <si>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</si>
  <si>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</si>
  <si>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</si>
  <si>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</si>
  <si>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</si>
  <si>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</si>
  <si>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</si>
  <si>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</si>
  <si>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3040658</t>
  </si>
  <si>
    <t>兰州高铁站七里河大桥亚朵酒店</t>
  </si>
  <si>
    <t>2023-02-18</t>
  </si>
  <si>
    <t>退房日月结</t>
  </si>
  <si>
    <t>414.63</t>
  </si>
  <si>
    <t>RMB</t>
  </si>
  <si>
    <t>0</t>
  </si>
  <si>
    <t>0.00</t>
  </si>
  <si>
    <t>携程汇智国内直连</t>
  </si>
  <si>
    <t>1861</t>
  </si>
  <si>
    <t>2023-02-17 23:00:18</t>
  </si>
  <si>
    <t>否</t>
  </si>
  <si>
    <t>汇智国际旅游发展有限公司</t>
  </si>
  <si>
    <t>直连</t>
  </si>
  <si>
    <t>中国</t>
  </si>
  <si>
    <t>3040053</t>
  </si>
  <si>
    <t>389.56</t>
  </si>
  <si>
    <t>2023-02-17 19:49:25</t>
  </si>
  <si>
    <t>3038785</t>
  </si>
  <si>
    <t>济南五洲至尊酒店</t>
  </si>
  <si>
    <t>128.47</t>
  </si>
  <si>
    <t>2023-02-17 13:35:24</t>
  </si>
  <si>
    <t>2023-02-16</t>
  </si>
  <si>
    <t>3035722</t>
  </si>
  <si>
    <t>济南高铁东站亚朵酒店</t>
  </si>
  <si>
    <t>329.77</t>
  </si>
  <si>
    <t>2023-02-16 14:52:41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</si>
</sst>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219075</xdr:colOff>
      <xdr:row>51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06050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44974</v>
      </c>
      <c r="G2" s="6">
        <v>44975</v>
      </c>
      <c r="H2" s="4">
        <v>1</v>
      </c>
      <c r="I2" s="4">
        <v>1</v>
      </c>
      <c r="J2" s="4">
        <v>1</v>
      </c>
      <c r="K2" s="4" t="s">
        <v>30</v>
      </c>
      <c r="L2" s="4">
        <v>329.77</v>
      </c>
      <c r="M2" s="4">
        <v>329.77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44973</v>
      </c>
      <c r="S2" s="6">
        <v>44978</v>
      </c>
      <c r="T2" s="4" t="s">
        <v>34</v>
      </c>
      <c r="U2" s="4">
        <v>329.77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44974</v>
      </c>
      <c r="G3" s="6">
        <v>44975</v>
      </c>
      <c r="H3" s="4">
        <v>1</v>
      </c>
      <c r="I3" s="4">
        <v>1</v>
      </c>
      <c r="J3" s="4">
        <v>1</v>
      </c>
      <c r="K3" s="4" t="s">
        <v>30</v>
      </c>
      <c r="L3" s="4">
        <v>128.47</v>
      </c>
      <c r="M3" s="4">
        <v>128.47</v>
      </c>
      <c r="N3" s="4" t="s">
        <v>40</v>
      </c>
      <c r="O3" s="4" t="s">
        <v>32</v>
      </c>
      <c r="P3" s="4" t="s">
        <v>33</v>
      </c>
      <c r="Q3" s="4">
        <v>0</v>
      </c>
      <c r="R3" s="7">
        <v>44974</v>
      </c>
      <c r="S3" s="6">
        <v>44978</v>
      </c>
      <c r="T3" s="4" t="s">
        <v>34</v>
      </c>
      <c r="U3" s="4">
        <v>128.47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44975</v>
      </c>
      <c r="H4" s="4">
        <v>1</v>
      </c>
      <c r="I4" s="4">
        <v>1</v>
      </c>
      <c r="J4" s="4">
        <v>1</v>
      </c>
      <c r="K4" s="4" t="s">
        <v>30</v>
      </c>
      <c r="L4" s="4">
        <v>389.56</v>
      </c>
      <c r="M4" s="4">
        <v>389.56</v>
      </c>
      <c r="N4" s="4" t="s">
        <v>46</v>
      </c>
      <c r="O4" s="4" t="s">
        <v>32</v>
      </c>
      <c r="P4" s="4" t="s">
        <v>33</v>
      </c>
      <c r="Q4" s="4">
        <v>0</v>
      </c>
      <c r="R4" s="7">
        <v>44974</v>
      </c>
      <c r="S4" s="6">
        <v>44978</v>
      </c>
      <c r="T4" s="4" t="s">
        <v>34</v>
      </c>
      <c r="U4" s="4">
        <v>389.56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44</v>
      </c>
      <c r="E5" s="4" t="s">
        <v>49</v>
      </c>
      <c r="F5" s="6">
        <v>44974</v>
      </c>
      <c r="G5" s="6">
        <v>44975</v>
      </c>
      <c r="H5" s="4">
        <v>1</v>
      </c>
      <c r="I5" s="4">
        <v>1</v>
      </c>
      <c r="J5" s="4">
        <v>1</v>
      </c>
      <c r="K5" s="4" t="s">
        <v>30</v>
      </c>
      <c r="L5" s="4">
        <v>414.63</v>
      </c>
      <c r="M5" s="4">
        <v>414.63</v>
      </c>
      <c r="N5" s="4" t="s">
        <v>46</v>
      </c>
      <c r="O5" s="4" t="s">
        <v>32</v>
      </c>
      <c r="P5" s="4" t="s">
        <v>33</v>
      </c>
      <c r="Q5" s="4">
        <v>0</v>
      </c>
      <c r="R5" s="7">
        <v>44974</v>
      </c>
      <c r="S5" s="6">
        <v>44978</v>
      </c>
      <c r="T5" s="4" t="s">
        <v>34</v>
      </c>
      <c r="U5" s="4">
        <v>414.63</v>
      </c>
      <c r="V5" s="4">
        <v>0</v>
      </c>
      <c r="W5" s="4">
        <v>0</v>
      </c>
      <c r="X5" s="4" t="s">
        <v>50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12" sqref="E1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999222761509074</v>
      </c>
      <c r="B2" s="6">
        <v>44974</v>
      </c>
      <c r="C2" s="6">
        <v>44975</v>
      </c>
      <c r="D2" s="4">
        <v>329.77</v>
      </c>
      <c r="E2" s="4" t="str">
        <f>VLOOKUP(A2,HOP!A:L,12,0)</f>
        <v>329.77</v>
      </c>
      <c r="F2" s="4" t="str">
        <f>VLOOKUP(A2,HOP!A:C,3,0)</f>
        <v>3035722</v>
      </c>
      <c r="G2" s="4">
        <f>D2-E2</f>
        <v>0</v>
      </c>
      <c r="H2" s="4" t="str">
        <f>$H$1&amp;F2</f>
        <v>，3035722</v>
      </c>
      <c r="I2" s="4" t="str">
        <f>VLOOKUP(A2,HOP!A:U,21,0)</f>
        <v>直连</v>
      </c>
    </row>
    <row r="3" s="4" customFormat="1" spans="1:9">
      <c r="A3" s="5">
        <v>999222780387259</v>
      </c>
      <c r="B3" s="6">
        <v>44974</v>
      </c>
      <c r="C3" s="6">
        <v>44975</v>
      </c>
      <c r="D3" s="4">
        <v>128.47</v>
      </c>
      <c r="E3" s="4" t="str">
        <f>VLOOKUP(A3,HOP!A:L,12,0)</f>
        <v>128.47</v>
      </c>
      <c r="F3" s="4" t="str">
        <f>VLOOKUP(A3,HOP!A:C,3,0)</f>
        <v>3038785</v>
      </c>
      <c r="G3" s="4">
        <f>D3-E3</f>
        <v>0</v>
      </c>
      <c r="H3" s="4" t="str">
        <f>$H$1&amp;F3</f>
        <v>，3038785</v>
      </c>
      <c r="I3" s="4" t="str">
        <f>VLOOKUP(A3,HOP!A:U,21,0)</f>
        <v>直连</v>
      </c>
    </row>
    <row r="4" s="4" customFormat="1" spans="1:9">
      <c r="A4" s="5">
        <v>999222786452990</v>
      </c>
      <c r="B4" s="6">
        <v>44974</v>
      </c>
      <c r="C4" s="6">
        <v>44975</v>
      </c>
      <c r="D4" s="4">
        <v>389.56</v>
      </c>
      <c r="E4" s="4" t="str">
        <f>VLOOKUP(A4,HOP!A:L,12,0)</f>
        <v>389.56</v>
      </c>
      <c r="F4" s="4" t="str">
        <f>VLOOKUP(A4,HOP!A:C,3,0)</f>
        <v>3040053</v>
      </c>
      <c r="G4" s="4">
        <f>D4-E4</f>
        <v>0</v>
      </c>
      <c r="H4" s="4" t="str">
        <f>$H$1&amp;F4</f>
        <v>，3040053</v>
      </c>
      <c r="I4" s="4" t="str">
        <f>VLOOKUP(A4,HOP!A:U,21,0)</f>
        <v>直连</v>
      </c>
    </row>
    <row r="5" s="4" customFormat="1" spans="1:9">
      <c r="A5" s="5">
        <v>999222791314567</v>
      </c>
      <c r="B5" s="6">
        <v>44974</v>
      </c>
      <c r="C5" s="6">
        <v>44975</v>
      </c>
      <c r="D5" s="4">
        <v>414.63</v>
      </c>
      <c r="E5" s="4" t="str">
        <f>VLOOKUP(A5,HOP!A:L,12,0)</f>
        <v>414.63</v>
      </c>
      <c r="F5" s="4" t="str">
        <f>VLOOKUP(A5,HOP!A:C,3,0)</f>
        <v>3040658</v>
      </c>
      <c r="G5" s="4">
        <f>D5-E5</f>
        <v>0</v>
      </c>
      <c r="H5" s="4" t="str">
        <f>$H$1&amp;F5</f>
        <v>，3040658</v>
      </c>
      <c r="I5" s="4" t="str">
        <f>VLOOKUP(A5,HOP!A:U,21,0)</f>
        <v>直连</v>
      </c>
    </row>
    <row r="7" spans="4:4">
      <c r="D7" s="4">
        <f>SUM(D2:D6)</f>
        <v>1262.43</v>
      </c>
    </row>
    <row r="14" spans="1:1">
      <c r="A14" s="4" t="s">
        <v>52</v>
      </c>
    </row>
    <row r="15" spans="1:1">
      <c r="A15" s="4" t="s">
        <v>53</v>
      </c>
    </row>
    <row r="16" spans="1:1">
      <c r="A16" s="4" t="s">
        <v>54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999222791314567</v>
      </c>
      <c r="B2" s="1" t="s">
        <v>74</v>
      </c>
      <c r="C2" s="1" t="s">
        <v>75</v>
      </c>
      <c r="D2" s="1" t="s">
        <v>76</v>
      </c>
      <c r="E2" s="1" t="s">
        <v>46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999222786452990</v>
      </c>
      <c r="B3" s="1" t="s">
        <v>74</v>
      </c>
      <c r="C3" s="1" t="s">
        <v>90</v>
      </c>
      <c r="D3" s="1" t="s">
        <v>76</v>
      </c>
      <c r="E3" s="1" t="s">
        <v>46</v>
      </c>
      <c r="F3" s="1" t="s">
        <v>74</v>
      </c>
      <c r="G3" s="1" t="s">
        <v>77</v>
      </c>
      <c r="H3" s="1" t="s">
        <v>78</v>
      </c>
      <c r="I3" s="1" t="s">
        <v>91</v>
      </c>
      <c r="J3" s="1" t="s">
        <v>80</v>
      </c>
      <c r="K3" s="1" t="s">
        <v>91</v>
      </c>
      <c r="L3" s="1" t="s">
        <v>91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92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999222780387259</v>
      </c>
      <c r="B4" s="1" t="s">
        <v>74</v>
      </c>
      <c r="C4" s="1" t="s">
        <v>93</v>
      </c>
      <c r="D4" s="1" t="s">
        <v>94</v>
      </c>
      <c r="E4" s="1" t="s">
        <v>40</v>
      </c>
      <c r="F4" s="1" t="s">
        <v>74</v>
      </c>
      <c r="G4" s="1" t="s">
        <v>77</v>
      </c>
      <c r="H4" s="1" t="s">
        <v>78</v>
      </c>
      <c r="I4" s="1" t="s">
        <v>95</v>
      </c>
      <c r="J4" s="1" t="s">
        <v>80</v>
      </c>
      <c r="K4" s="1" t="s">
        <v>95</v>
      </c>
      <c r="L4" s="1" t="s">
        <v>95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96</v>
      </c>
      <c r="S4" s="1" t="s">
        <v>86</v>
      </c>
      <c r="T4" s="1" t="s">
        <v>87</v>
      </c>
      <c r="U4" s="1" t="s">
        <v>88</v>
      </c>
      <c r="V4" s="1" t="s">
        <v>89</v>
      </c>
    </row>
    <row r="5" s="1" customFormat="1" spans="1:22">
      <c r="A5" s="3">
        <v>999222761509074</v>
      </c>
      <c r="B5" s="1" t="s">
        <v>97</v>
      </c>
      <c r="C5" s="1" t="s">
        <v>98</v>
      </c>
      <c r="D5" s="1" t="s">
        <v>99</v>
      </c>
      <c r="E5" s="1" t="s">
        <v>31</v>
      </c>
      <c r="F5" s="1" t="s">
        <v>74</v>
      </c>
      <c r="G5" s="1" t="s">
        <v>77</v>
      </c>
      <c r="H5" s="1" t="s">
        <v>78</v>
      </c>
      <c r="I5" s="1" t="s">
        <v>100</v>
      </c>
      <c r="J5" s="1" t="s">
        <v>80</v>
      </c>
      <c r="K5" s="1" t="s">
        <v>100</v>
      </c>
      <c r="L5" s="1" t="s">
        <v>100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101</v>
      </c>
      <c r="S5" s="1" t="s">
        <v>86</v>
      </c>
      <c r="T5" s="1" t="s">
        <v>87</v>
      </c>
      <c r="U5" s="1" t="s">
        <v>88</v>
      </c>
      <c r="V5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2023-02-21T01:34:54Z</dcterms:created>
  <dcterms:modified xsi:type="dcterms:W3CDTF">2023-02-21T01:39:28Z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A2A6DD0D5B67482884CB58F7BDE6305E</vt:lpwstr>
  </property>
  <property fmtid="{D5CDD505-2E9C-101B-9397-08002B2CF9AE}" pid="3" name="KSOProductBuildVer">
    <vt:lpwstr>2052-11.1.0.13703</vt:lpwstr>
  </property>
</Properties>
</file>