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<sst xmlns="http://schemas.openxmlformats.org/spreadsheetml/2006/main" count="345" uniqueCount="145">
  <si>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</si>
  <si>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</si>
  <si>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</si>
  <si>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</si>
  <si>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</si>
  <si>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</si>
  <si>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</si>
  <si>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</si>
  <si>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</si>
  <si>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</si>
  <si>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</si>
  <si>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</si>
  <si>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</si>
  <si>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</si>
  <si>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</si>
  <si>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</si>
  <si>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</si>
  <si>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</si>
  <si>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</si>
  <si>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</si>
  <si>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</si>
  <si>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</si>
  <si>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</si>
  <si>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</si>
  <si>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</si>
  <si>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999222497444578	</t>
  </si>
  <si>
    <t>Ctrip</t>
  </si>
  <si>
    <t>正常</t>
  </si>
  <si>
    <t>[梅州]梅州麓湖山酒店(67856423)</t>
  </si>
  <si>
    <t>豪华大床房&lt;双人入住&gt;&lt;升级特惠&gt;&lt;双早&gt;&lt;新高价值日历房套餐&gt;&lt;新酒店礼盒&gt;</t>
  </si>
  <si>
    <t>CNY</t>
  </si>
  <si>
    <t>赵锦卿</t>
  </si>
  <si>
    <t>CA363230222CNY</t>
  </si>
  <si>
    <t>未提现</t>
  </si>
  <si>
    <t>携程开票</t>
  </si>
  <si>
    <t xml:space="preserve">	</t>
  </si>
  <si>
    <t xml:space="preserve">999222501996122	</t>
  </si>
  <si>
    <t>[广州]广州天一酒店(9891942)</t>
  </si>
  <si>
    <t>豪华大床房&lt;双人入住&gt;&lt;内宾&gt;&lt;预付&gt;&lt;无早&gt;</t>
  </si>
  <si>
    <t>邱文俊</t>
  </si>
  <si>
    <t xml:space="preserve">3000968	</t>
  </si>
  <si>
    <t xml:space="preserve">999222532026376	</t>
  </si>
  <si>
    <t>[梅州]梅州白天鹅迎宾馆(100697959)</t>
  </si>
  <si>
    <t>商务江景大床房&lt;超值特惠&gt;&lt;双人入住&gt;&lt;日历房套餐高价值&gt;&lt;单早&gt;&lt;新酒店礼盒&gt;</t>
  </si>
  <si>
    <t>曾碧娇</t>
  </si>
  <si>
    <t xml:space="preserve">999222541412588	</t>
  </si>
  <si>
    <t>陈秋伟</t>
  </si>
  <si>
    <t xml:space="preserve">999222545478924	</t>
  </si>
  <si>
    <t>商务江景双床房&lt;特惠专享&gt;&lt;双人入住&gt;&lt;日历房套餐高价值&gt;&lt;双早&gt;&lt;新酒店礼盒&gt;</t>
  </si>
  <si>
    <t>牛慧光</t>
  </si>
  <si>
    <t xml:space="preserve">999222548357106	</t>
  </si>
  <si>
    <t>商务江景大床房&lt;特惠专享&gt;&lt;双人入住&gt;&lt;日历房套餐高价值&gt;&lt;双早&gt;&lt;新酒店礼盒&gt;</t>
  </si>
  <si>
    <t>李建军</t>
  </si>
  <si>
    <t xml:space="preserve">999222558690101	</t>
  </si>
  <si>
    <t>李志波,李鸣涛</t>
  </si>
  <si>
    <t xml:space="preserve">999222561588073	</t>
  </si>
  <si>
    <t>[北京]北京中奥马哥孛罗大酒店(9823363)</t>
  </si>
  <si>
    <t>高级大床房&lt;双人入住&gt;&lt;内宾&gt;&lt;预付&gt;&lt;无早&gt;</t>
  </si>
  <si>
    <t>李晨</t>
  </si>
  <si>
    <t xml:space="preserve">3009001	</t>
  </si>
  <si>
    <t>取消</t>
  </si>
  <si>
    <t xml:space="preserve">22562243438	</t>
  </si>
  <si>
    <t>庞伟</t>
  </si>
  <si>
    <t xml:space="preserve">22562243416	</t>
  </si>
  <si>
    <t>庞春霖,庞春蕾</t>
  </si>
  <si>
    <t xml:space="preserve">999222562716579	</t>
  </si>
  <si>
    <t>[梅州]梅州客都大酒店(100660732)</t>
  </si>
  <si>
    <t>商务双床房&lt;特惠专享&gt;&lt;双人入住&gt;&lt;双早&gt;</t>
  </si>
  <si>
    <t>温景校</t>
  </si>
  <si>
    <t xml:space="preserve">3009230	</t>
  </si>
  <si>
    <t xml:space="preserve">acknowledge	</t>
  </si>
  <si>
    <t xml:space="preserve">999222562753480	</t>
  </si>
  <si>
    <t>邓涛</t>
  </si>
  <si>
    <t xml:space="preserve">3009237	</t>
  </si>
  <si>
    <t xml:space="preserve">999222565087233	</t>
  </si>
  <si>
    <t>[广州]广州白云宾馆(10091524)</t>
  </si>
  <si>
    <t>商务双床房&lt;双人入住&gt;&lt;内宾&gt;&lt;预付&gt;&lt;无早&gt;</t>
  </si>
  <si>
    <t>成静仪</t>
  </si>
  <si>
    <t xml:space="preserve">3009754	</t>
  </si>
  <si>
    <t>，</t>
  </si>
  <si>
    <t>999222497444578</t>
  </si>
  <si>
    <t>202302031143000068</t>
  </si>
  <si>
    <t>999222541412588</t>
  </si>
  <si>
    <t>202302051545190069</t>
  </si>
  <si>
    <t>999222545478924</t>
  </si>
  <si>
    <t>202302052153230068</t>
  </si>
  <si>
    <t>999222548357106</t>
  </si>
  <si>
    <t>202302060856580025</t>
  </si>
  <si>
    <t>999222558690101</t>
  </si>
  <si>
    <t>202302061523490021</t>
  </si>
  <si>
    <t>202302061918150068</t>
  </si>
  <si>
    <t>202302061918110069</t>
  </si>
  <si>
    <t>A230222095303481</t>
  </si>
  <si>
    <t>A230222095331481</t>
  </si>
  <si>
    <t>房集：i230222095114 2979.8元</t>
  </si>
  <si>
    <t>CNY / HKD 当前参考汇率: 1.13795495</t>
  </si>
  <si>
    <t>总计：3763.78 CNY/
4283.01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</si>
  <si>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</si>
  <si>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</si>
  <si>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</si>
  <si>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</si>
  <si>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</si>
  <si>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</si>
  <si>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</si>
  <si>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</si>
  <si>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</si>
  <si>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</si>
  <si>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</si>
  <si>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</si>
  <si>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</si>
  <si>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</si>
  <si>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</si>
  <si>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</si>
  <si>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</si>
  <si>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</si>
  <si>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</si>
  <si>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2023-02-06</t>
  </si>
  <si>
    <t>3009754</t>
  </si>
  <si>
    <t>广州白云宾馆</t>
  </si>
  <si>
    <t>2023-02-07</t>
  </si>
  <si>
    <t>退房日周结</t>
  </si>
  <si>
    <t>501.97</t>
  </si>
  <si>
    <t>RMB</t>
  </si>
  <si>
    <t>0.00</t>
  </si>
  <si>
    <t>-501</t>
  </si>
  <si>
    <t>携程国内直连(DD)</t>
  </si>
  <si>
    <t>01.011249</t>
  </si>
  <si>
    <t>2023-02-06 22:10:05</t>
  </si>
  <si>
    <t>否</t>
  </si>
  <si>
    <t>汇智国际旅游发展有限公司</t>
  </si>
  <si>
    <t>直连</t>
  </si>
  <si>
    <t>中国</t>
  </si>
  <si>
    <t>3009237</t>
  </si>
  <si>
    <t>梅州客都大酒店</t>
  </si>
  <si>
    <t>217.26</t>
  </si>
  <si>
    <t>0</t>
  </si>
  <si>
    <t>2023-02-06 19:41:06</t>
  </si>
  <si>
    <t>直采</t>
  </si>
  <si>
    <t>3009230</t>
  </si>
  <si>
    <t>2023-02-06 19:38:40</t>
  </si>
  <si>
    <t>2023-02-03</t>
  </si>
  <si>
    <t>3000968</t>
  </si>
  <si>
    <t>广州天一酒店</t>
  </si>
  <si>
    <t>349.46</t>
  </si>
  <si>
    <t>2023-02-03 17:25:01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</si>
</sst>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13</xdr:col>
      <xdr:colOff>600075</xdr:colOff>
      <xdr:row>59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84885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44963</v>
      </c>
      <c r="G2" s="6">
        <v>44964</v>
      </c>
      <c r="H2" s="4">
        <v>1</v>
      </c>
      <c r="I2" s="4">
        <v>1</v>
      </c>
      <c r="J2" s="4">
        <v>1</v>
      </c>
      <c r="K2" s="4" t="s">
        <v>30</v>
      </c>
      <c r="L2" s="4">
        <v>345</v>
      </c>
      <c r="M2" s="4">
        <v>345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44979</v>
      </c>
      <c r="T2" s="4" t="s">
        <v>34</v>
      </c>
      <c r="U2" s="4">
        <v>345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44963</v>
      </c>
      <c r="G3" s="6">
        <v>44964</v>
      </c>
      <c r="H3" s="4">
        <v>1</v>
      </c>
      <c r="I3" s="4">
        <v>1</v>
      </c>
      <c r="J3" s="4">
        <v>1</v>
      </c>
      <c r="K3" s="4" t="s">
        <v>30</v>
      </c>
      <c r="L3" s="4">
        <v>349.46</v>
      </c>
      <c r="M3" s="4">
        <v>349.46</v>
      </c>
      <c r="N3" s="4" t="s">
        <v>39</v>
      </c>
      <c r="O3" s="4" t="s">
        <v>32</v>
      </c>
      <c r="P3" s="4" t="s">
        <v>33</v>
      </c>
      <c r="Q3" s="4">
        <v>0</v>
      </c>
      <c r="R3" s="7">
        <v>44960</v>
      </c>
      <c r="S3" s="6">
        <v>44979</v>
      </c>
      <c r="T3" s="4" t="s">
        <v>34</v>
      </c>
      <c r="U3" s="4">
        <v>349.46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44963</v>
      </c>
      <c r="G4" s="6">
        <v>44964</v>
      </c>
      <c r="H4" s="4">
        <v>1</v>
      </c>
      <c r="I4" s="4">
        <v>1</v>
      </c>
      <c r="J4" s="4">
        <v>1</v>
      </c>
      <c r="K4" s="4" t="s">
        <v>30</v>
      </c>
      <c r="L4" s="4">
        <v>326.2</v>
      </c>
      <c r="M4" s="4">
        <v>326.2</v>
      </c>
      <c r="N4" s="4" t="s">
        <v>44</v>
      </c>
      <c r="O4" s="4" t="s">
        <v>32</v>
      </c>
      <c r="P4" s="4" t="s">
        <v>33</v>
      </c>
      <c r="Q4" s="4">
        <v>0</v>
      </c>
      <c r="R4" s="7">
        <v>44962</v>
      </c>
      <c r="S4" s="6">
        <v>44979</v>
      </c>
      <c r="T4" s="4" t="s">
        <v>34</v>
      </c>
      <c r="U4" s="4">
        <v>326.2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44963</v>
      </c>
      <c r="G5" s="6">
        <v>44964</v>
      </c>
      <c r="H5" s="4">
        <v>1</v>
      </c>
      <c r="I5" s="4">
        <v>1</v>
      </c>
      <c r="J5" s="4">
        <v>1</v>
      </c>
      <c r="K5" s="4" t="s">
        <v>30</v>
      </c>
      <c r="L5" s="4">
        <v>326.2</v>
      </c>
      <c r="M5" s="4">
        <v>326.2</v>
      </c>
      <c r="N5" s="4" t="s">
        <v>46</v>
      </c>
      <c r="O5" s="4" t="s">
        <v>32</v>
      </c>
      <c r="P5" s="4" t="s">
        <v>33</v>
      </c>
      <c r="Q5" s="4">
        <v>0</v>
      </c>
      <c r="R5" s="7">
        <v>44962</v>
      </c>
      <c r="S5" s="6">
        <v>44979</v>
      </c>
      <c r="T5" s="4" t="s">
        <v>34</v>
      </c>
      <c r="U5" s="4">
        <v>326.2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42</v>
      </c>
      <c r="E6" s="4" t="s">
        <v>48</v>
      </c>
      <c r="F6" s="6">
        <v>44963</v>
      </c>
      <c r="G6" s="6">
        <v>44964</v>
      </c>
      <c r="H6" s="4">
        <v>1</v>
      </c>
      <c r="I6" s="4">
        <v>1</v>
      </c>
      <c r="J6" s="4">
        <v>1</v>
      </c>
      <c r="K6" s="4" t="s">
        <v>30</v>
      </c>
      <c r="L6" s="4">
        <v>334.6</v>
      </c>
      <c r="M6" s="4">
        <v>334.6</v>
      </c>
      <c r="N6" s="4" t="s">
        <v>49</v>
      </c>
      <c r="O6" s="4" t="s">
        <v>32</v>
      </c>
      <c r="P6" s="4" t="s">
        <v>33</v>
      </c>
      <c r="Q6" s="4">
        <v>0</v>
      </c>
      <c r="R6" s="7">
        <v>44962</v>
      </c>
      <c r="S6" s="6">
        <v>44979</v>
      </c>
      <c r="T6" s="4" t="s">
        <v>34</v>
      </c>
      <c r="U6" s="4">
        <v>334.6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42</v>
      </c>
      <c r="E7" s="4" t="s">
        <v>51</v>
      </c>
      <c r="F7" s="6">
        <v>44963</v>
      </c>
      <c r="G7" s="6">
        <v>44964</v>
      </c>
      <c r="H7" s="4">
        <v>1</v>
      </c>
      <c r="I7" s="4">
        <v>1</v>
      </c>
      <c r="J7" s="4">
        <v>1</v>
      </c>
      <c r="K7" s="4" t="s">
        <v>30</v>
      </c>
      <c r="L7" s="4">
        <v>334.6</v>
      </c>
      <c r="M7" s="4">
        <v>334.6</v>
      </c>
      <c r="N7" s="4" t="s">
        <v>52</v>
      </c>
      <c r="O7" s="4" t="s">
        <v>32</v>
      </c>
      <c r="P7" s="4" t="s">
        <v>33</v>
      </c>
      <c r="Q7" s="4">
        <v>0</v>
      </c>
      <c r="R7" s="7">
        <v>44963</v>
      </c>
      <c r="S7" s="6">
        <v>44979</v>
      </c>
      <c r="T7" s="4" t="s">
        <v>34</v>
      </c>
      <c r="U7" s="4">
        <v>334.6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44963</v>
      </c>
      <c r="G8" s="6">
        <v>44964</v>
      </c>
      <c r="H8" s="4">
        <v>2</v>
      </c>
      <c r="I8" s="4">
        <v>1</v>
      </c>
      <c r="J8" s="4">
        <v>2</v>
      </c>
      <c r="K8" s="4" t="s">
        <v>30</v>
      </c>
      <c r="L8" s="4">
        <v>652.4</v>
      </c>
      <c r="M8" s="4">
        <v>652.4</v>
      </c>
      <c r="N8" s="4" t="s">
        <v>54</v>
      </c>
      <c r="O8" s="4" t="s">
        <v>32</v>
      </c>
      <c r="P8" s="4" t="s">
        <v>33</v>
      </c>
      <c r="Q8" s="4">
        <v>0</v>
      </c>
      <c r="R8" s="7">
        <v>44963</v>
      </c>
      <c r="S8" s="6">
        <v>44979</v>
      </c>
      <c r="T8" s="4" t="s">
        <v>34</v>
      </c>
      <c r="U8" s="4">
        <v>652.4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44963</v>
      </c>
      <c r="G9" s="6">
        <v>44964</v>
      </c>
      <c r="H9" s="4">
        <v>1</v>
      </c>
      <c r="I9" s="4">
        <v>1</v>
      </c>
      <c r="J9" s="4">
        <v>1</v>
      </c>
      <c r="K9" s="4" t="s">
        <v>30</v>
      </c>
      <c r="L9" s="4">
        <v>589.84</v>
      </c>
      <c r="M9" s="4">
        <v>589.84</v>
      </c>
      <c r="N9" s="4" t="s">
        <v>58</v>
      </c>
      <c r="O9" s="4" t="s">
        <v>32</v>
      </c>
      <c r="P9" s="4" t="s">
        <v>33</v>
      </c>
      <c r="Q9" s="4">
        <v>0</v>
      </c>
      <c r="R9" s="7">
        <v>44963</v>
      </c>
      <c r="S9" s="6">
        <v>44979</v>
      </c>
      <c r="T9" s="4" t="s">
        <v>34</v>
      </c>
      <c r="U9" s="4">
        <v>589.84</v>
      </c>
      <c r="V9" s="4">
        <v>0</v>
      </c>
      <c r="W9" s="4">
        <v>0</v>
      </c>
      <c r="X9" s="4" t="s">
        <v>59</v>
      </c>
      <c r="Y9" s="4" t="s">
        <v>35</v>
      </c>
    </row>
    <row r="10" s="4" customFormat="1" spans="1:25">
      <c r="A10" s="4" t="s">
        <v>41</v>
      </c>
      <c r="B10" s="4" t="s">
        <v>26</v>
      </c>
      <c r="C10" s="4" t="s">
        <v>60</v>
      </c>
      <c r="D10" s="4" t="s">
        <v>42</v>
      </c>
      <c r="E10" s="4" t="s">
        <v>43</v>
      </c>
      <c r="F10" s="6">
        <v>44963</v>
      </c>
      <c r="G10" s="6">
        <v>44964</v>
      </c>
      <c r="H10" s="4">
        <v>1</v>
      </c>
      <c r="I10" s="4">
        <v>1</v>
      </c>
      <c r="J10" s="4">
        <v>1</v>
      </c>
      <c r="K10" s="4" t="s">
        <v>30</v>
      </c>
      <c r="L10" s="4">
        <v>-326.2</v>
      </c>
      <c r="M10" s="4">
        <v>-326.2</v>
      </c>
      <c r="N10" s="4" t="s">
        <v>44</v>
      </c>
      <c r="O10" s="4" t="s">
        <v>32</v>
      </c>
      <c r="P10" s="4" t="s">
        <v>33</v>
      </c>
      <c r="Q10" s="4">
        <v>0</v>
      </c>
      <c r="R10" s="7">
        <v>44962</v>
      </c>
      <c r="S10" s="6">
        <v>44979</v>
      </c>
      <c r="T10" s="4" t="s">
        <v>34</v>
      </c>
      <c r="U10" s="4">
        <v>-326.2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55</v>
      </c>
      <c r="B11" s="4" t="s">
        <v>26</v>
      </c>
      <c r="C11" s="4" t="s">
        <v>60</v>
      </c>
      <c r="D11" s="4" t="s">
        <v>56</v>
      </c>
      <c r="E11" s="4" t="s">
        <v>57</v>
      </c>
      <c r="F11" s="6">
        <v>44963</v>
      </c>
      <c r="G11" s="6">
        <v>44964</v>
      </c>
      <c r="H11" s="4">
        <v>1</v>
      </c>
      <c r="I11" s="4">
        <v>1</v>
      </c>
      <c r="J11" s="4">
        <v>1</v>
      </c>
      <c r="K11" s="4" t="s">
        <v>30</v>
      </c>
      <c r="L11" s="4">
        <v>-589.84</v>
      </c>
      <c r="M11" s="4">
        <v>-589.84</v>
      </c>
      <c r="N11" s="4" t="s">
        <v>58</v>
      </c>
      <c r="O11" s="4" t="s">
        <v>32</v>
      </c>
      <c r="P11" s="4" t="s">
        <v>33</v>
      </c>
      <c r="Q11" s="4">
        <v>0</v>
      </c>
      <c r="R11" s="7">
        <v>44963</v>
      </c>
      <c r="S11" s="6">
        <v>44979</v>
      </c>
      <c r="T11" s="4" t="s">
        <v>34</v>
      </c>
      <c r="U11" s="4">
        <v>-589.84</v>
      </c>
      <c r="V11" s="4">
        <v>0</v>
      </c>
      <c r="W11" s="4">
        <v>0</v>
      </c>
      <c r="X11" s="4" t="s">
        <v>59</v>
      </c>
      <c r="Y11" s="4" t="s">
        <v>35</v>
      </c>
    </row>
    <row r="12" s="4" customFormat="1" spans="1:25">
      <c r="A12" s="4" t="s">
        <v>61</v>
      </c>
      <c r="B12" s="4" t="s">
        <v>26</v>
      </c>
      <c r="C12" s="4" t="s">
        <v>27</v>
      </c>
      <c r="D12" s="4" t="s">
        <v>42</v>
      </c>
      <c r="E12" s="4" t="s">
        <v>48</v>
      </c>
      <c r="F12" s="6">
        <v>44963</v>
      </c>
      <c r="G12" s="6">
        <v>44964</v>
      </c>
      <c r="H12" s="4">
        <v>1</v>
      </c>
      <c r="I12" s="4">
        <v>1</v>
      </c>
      <c r="J12" s="4">
        <v>1</v>
      </c>
      <c r="K12" s="4" t="s">
        <v>30</v>
      </c>
      <c r="L12" s="4">
        <v>334.6</v>
      </c>
      <c r="M12" s="4">
        <v>334.6</v>
      </c>
      <c r="N12" s="4" t="s">
        <v>62</v>
      </c>
      <c r="O12" s="4" t="s">
        <v>32</v>
      </c>
      <c r="P12" s="4" t="s">
        <v>33</v>
      </c>
      <c r="Q12" s="4">
        <v>0</v>
      </c>
      <c r="R12" s="7">
        <v>44963</v>
      </c>
      <c r="S12" s="6">
        <v>44979</v>
      </c>
      <c r="T12" s="4" t="s">
        <v>34</v>
      </c>
      <c r="U12" s="4">
        <v>334.6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63</v>
      </c>
      <c r="B13" s="4" t="s">
        <v>26</v>
      </c>
      <c r="C13" s="4" t="s">
        <v>27</v>
      </c>
      <c r="D13" s="4" t="s">
        <v>42</v>
      </c>
      <c r="E13" s="4" t="s">
        <v>43</v>
      </c>
      <c r="F13" s="6">
        <v>44963</v>
      </c>
      <c r="G13" s="6">
        <v>44964</v>
      </c>
      <c r="H13" s="4">
        <v>2</v>
      </c>
      <c r="I13" s="4">
        <v>1</v>
      </c>
      <c r="J13" s="4">
        <v>2</v>
      </c>
      <c r="K13" s="4" t="s">
        <v>30</v>
      </c>
      <c r="L13" s="4">
        <v>652.4</v>
      </c>
      <c r="M13" s="4">
        <v>652.4</v>
      </c>
      <c r="N13" s="4" t="s">
        <v>64</v>
      </c>
      <c r="O13" s="4" t="s">
        <v>32</v>
      </c>
      <c r="P13" s="4" t="s">
        <v>33</v>
      </c>
      <c r="Q13" s="4">
        <v>0</v>
      </c>
      <c r="R13" s="7">
        <v>44963</v>
      </c>
      <c r="S13" s="6">
        <v>44979</v>
      </c>
      <c r="T13" s="4" t="s">
        <v>34</v>
      </c>
      <c r="U13" s="4">
        <v>652.4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65</v>
      </c>
      <c r="B14" s="4" t="s">
        <v>26</v>
      </c>
      <c r="C14" s="4" t="s">
        <v>27</v>
      </c>
      <c r="D14" s="4" t="s">
        <v>66</v>
      </c>
      <c r="E14" s="4" t="s">
        <v>67</v>
      </c>
      <c r="F14" s="6">
        <v>44963</v>
      </c>
      <c r="G14" s="6">
        <v>44964</v>
      </c>
      <c r="H14" s="4">
        <v>1</v>
      </c>
      <c r="I14" s="4">
        <v>1</v>
      </c>
      <c r="J14" s="4">
        <v>1</v>
      </c>
      <c r="K14" s="4" t="s">
        <v>30</v>
      </c>
      <c r="L14" s="4">
        <v>217.26</v>
      </c>
      <c r="M14" s="4">
        <v>217.26</v>
      </c>
      <c r="N14" s="4" t="s">
        <v>68</v>
      </c>
      <c r="O14" s="4" t="s">
        <v>32</v>
      </c>
      <c r="P14" s="4" t="s">
        <v>33</v>
      </c>
      <c r="Q14" s="4">
        <v>0</v>
      </c>
      <c r="R14" s="7">
        <v>44963</v>
      </c>
      <c r="S14" s="6">
        <v>44979</v>
      </c>
      <c r="T14" s="4" t="s">
        <v>34</v>
      </c>
      <c r="U14" s="4">
        <v>217.26</v>
      </c>
      <c r="V14" s="4">
        <v>0</v>
      </c>
      <c r="W14" s="4">
        <v>0</v>
      </c>
      <c r="X14" s="4" t="s">
        <v>69</v>
      </c>
      <c r="Y14" s="4" t="s">
        <v>70</v>
      </c>
    </row>
    <row r="15" s="4" customFormat="1" spans="1:25">
      <c r="A15" s="4" t="s">
        <v>71</v>
      </c>
      <c r="B15" s="4" t="s">
        <v>26</v>
      </c>
      <c r="C15" s="4" t="s">
        <v>27</v>
      </c>
      <c r="D15" s="4" t="s">
        <v>66</v>
      </c>
      <c r="E15" s="4" t="s">
        <v>67</v>
      </c>
      <c r="F15" s="6">
        <v>44963</v>
      </c>
      <c r="G15" s="6">
        <v>44964</v>
      </c>
      <c r="H15" s="4">
        <v>1</v>
      </c>
      <c r="I15" s="4">
        <v>1</v>
      </c>
      <c r="J15" s="4">
        <v>1</v>
      </c>
      <c r="K15" s="4" t="s">
        <v>30</v>
      </c>
      <c r="L15" s="4">
        <v>217.26</v>
      </c>
      <c r="M15" s="4">
        <v>217.26</v>
      </c>
      <c r="N15" s="4" t="s">
        <v>72</v>
      </c>
      <c r="O15" s="4" t="s">
        <v>32</v>
      </c>
      <c r="P15" s="4" t="s">
        <v>33</v>
      </c>
      <c r="Q15" s="4">
        <v>0</v>
      </c>
      <c r="R15" s="7">
        <v>44963</v>
      </c>
      <c r="S15" s="6">
        <v>44979</v>
      </c>
      <c r="T15" s="4" t="s">
        <v>34</v>
      </c>
      <c r="U15" s="4">
        <v>217.26</v>
      </c>
      <c r="V15" s="4">
        <v>0</v>
      </c>
      <c r="W15" s="4">
        <v>0</v>
      </c>
      <c r="X15" s="4" t="s">
        <v>73</v>
      </c>
      <c r="Y15" s="4" t="s">
        <v>70</v>
      </c>
    </row>
    <row r="16" s="4" customFormat="1" spans="1:25">
      <c r="A16" s="4" t="s">
        <v>74</v>
      </c>
      <c r="B16" s="4" t="s">
        <v>26</v>
      </c>
      <c r="C16" s="4" t="s">
        <v>27</v>
      </c>
      <c r="D16" s="4" t="s">
        <v>75</v>
      </c>
      <c r="E16" s="4" t="s">
        <v>76</v>
      </c>
      <c r="F16" s="6">
        <v>44963</v>
      </c>
      <c r="G16" s="6">
        <v>44964</v>
      </c>
      <c r="H16" s="4">
        <v>1</v>
      </c>
      <c r="I16" s="4">
        <v>1</v>
      </c>
      <c r="J16" s="4">
        <v>1</v>
      </c>
      <c r="K16" s="4" t="s">
        <v>30</v>
      </c>
      <c r="L16" s="4">
        <v>501.97</v>
      </c>
      <c r="M16" s="4">
        <v>501.97</v>
      </c>
      <c r="N16" s="4" t="s">
        <v>77</v>
      </c>
      <c r="O16" s="4" t="s">
        <v>32</v>
      </c>
      <c r="P16" s="4" t="s">
        <v>33</v>
      </c>
      <c r="Q16" s="4">
        <v>0</v>
      </c>
      <c r="R16" s="7">
        <v>44963</v>
      </c>
      <c r="S16" s="6">
        <v>44979</v>
      </c>
      <c r="T16" s="4" t="s">
        <v>34</v>
      </c>
      <c r="U16" s="4">
        <v>501.97</v>
      </c>
      <c r="V16" s="4">
        <v>0</v>
      </c>
      <c r="W16" s="4">
        <v>0</v>
      </c>
      <c r="X16" s="4" t="s">
        <v>78</v>
      </c>
      <c r="Y16" s="4" t="s">
        <v>35</v>
      </c>
    </row>
    <row r="17" s="4" customFormat="1" spans="1:25">
      <c r="A17" s="4" t="s">
        <v>74</v>
      </c>
      <c r="B17" s="4" t="s">
        <v>26</v>
      </c>
      <c r="C17" s="4" t="s">
        <v>60</v>
      </c>
      <c r="D17" s="4" t="s">
        <v>75</v>
      </c>
      <c r="E17" s="4" t="s">
        <v>76</v>
      </c>
      <c r="F17" s="6">
        <v>44963</v>
      </c>
      <c r="G17" s="6">
        <v>44964</v>
      </c>
      <c r="H17" s="4">
        <v>1</v>
      </c>
      <c r="I17" s="4">
        <v>1</v>
      </c>
      <c r="J17" s="4">
        <v>1</v>
      </c>
      <c r="K17" s="4" t="s">
        <v>30</v>
      </c>
      <c r="L17" s="4">
        <v>-501.97</v>
      </c>
      <c r="M17" s="4">
        <v>-501.97</v>
      </c>
      <c r="N17" s="4" t="s">
        <v>77</v>
      </c>
      <c r="O17" s="4" t="s">
        <v>32</v>
      </c>
      <c r="P17" s="4" t="s">
        <v>33</v>
      </c>
      <c r="Q17" s="4">
        <v>0</v>
      </c>
      <c r="R17" s="7">
        <v>44963</v>
      </c>
      <c r="S17" s="6">
        <v>44979</v>
      </c>
      <c r="T17" s="4" t="s">
        <v>34</v>
      </c>
      <c r="U17" s="4">
        <v>-501.97</v>
      </c>
      <c r="V17" s="4">
        <v>0</v>
      </c>
      <c r="W17" s="4">
        <v>0</v>
      </c>
      <c r="X17" s="4" t="s">
        <v>78</v>
      </c>
      <c r="Y1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19" sqref="A19:D23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hidden="1" spans="1:10">
      <c r="A2" s="8" t="s">
        <v>80</v>
      </c>
      <c r="B2" s="6">
        <v>44963</v>
      </c>
      <c r="C2" s="6">
        <v>44964</v>
      </c>
      <c r="D2" s="4">
        <v>345</v>
      </c>
      <c r="E2" s="4">
        <v>345</v>
      </c>
      <c r="F2" s="9" t="s">
        <v>81</v>
      </c>
      <c r="G2" s="4">
        <f>D2-E2</f>
        <v>0</v>
      </c>
      <c r="H2" s="4" t="str">
        <f>$H$1&amp;F2</f>
        <v>，202302031143000068</v>
      </c>
      <c r="I2" s="4" t="e">
        <f>VLOOKUP(A2,HOP!A:U,21,0)</f>
        <v>#N/A</v>
      </c>
      <c r="J2" s="4">
        <v>2.3</v>
      </c>
    </row>
    <row r="3" s="4" customFormat="1" spans="1:9">
      <c r="A3" s="5">
        <v>999222501996122</v>
      </c>
      <c r="B3" s="6">
        <v>44963</v>
      </c>
      <c r="C3" s="6">
        <v>44964</v>
      </c>
      <c r="D3" s="4">
        <v>349.46</v>
      </c>
      <c r="E3" s="4" t="str">
        <f>VLOOKUP(A3,HOP!A:L,12,0)</f>
        <v>349.46</v>
      </c>
      <c r="F3" s="4" t="str">
        <f>VLOOKUP(A3,HOP!A:C,3,0)</f>
        <v>3000968</v>
      </c>
      <c r="G3" s="4">
        <f t="shared" ref="G3:G14" si="0">D3-E3</f>
        <v>0</v>
      </c>
      <c r="H3" s="4" t="str">
        <f t="shared" ref="H3:H14" si="1">$H$1&amp;F3</f>
        <v>，3000968</v>
      </c>
      <c r="I3" s="4" t="str">
        <f>VLOOKUP(A3,HOP!A:U,21,0)</f>
        <v>直连</v>
      </c>
    </row>
    <row r="4" s="4" customFormat="1" hidden="1" spans="1:9">
      <c r="A4" s="5">
        <v>999222532026376</v>
      </c>
      <c r="B4" s="6">
        <v>44963</v>
      </c>
      <c r="C4" s="6">
        <v>44964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10">
      <c r="A5" s="8" t="s">
        <v>82</v>
      </c>
      <c r="B5" s="6">
        <v>44963</v>
      </c>
      <c r="C5" s="6">
        <v>44964</v>
      </c>
      <c r="D5" s="4">
        <v>326.2</v>
      </c>
      <c r="E5" s="4">
        <v>326.2</v>
      </c>
      <c r="F5" s="9" t="s">
        <v>83</v>
      </c>
      <c r="G5" s="4">
        <f t="shared" si="0"/>
        <v>0</v>
      </c>
      <c r="H5" s="4" t="str">
        <f t="shared" si="1"/>
        <v>，202302051545190069</v>
      </c>
      <c r="I5" s="4" t="e">
        <f>VLOOKUP(A5,HOP!A:U,21,0)</f>
        <v>#N/A</v>
      </c>
      <c r="J5" s="4">
        <v>2.5</v>
      </c>
    </row>
    <row r="6" s="4" customFormat="1" hidden="1" spans="1:10">
      <c r="A6" s="8" t="s">
        <v>84</v>
      </c>
      <c r="B6" s="6">
        <v>44963</v>
      </c>
      <c r="C6" s="6">
        <v>44964</v>
      </c>
      <c r="D6" s="4">
        <v>334.6</v>
      </c>
      <c r="E6" s="4">
        <v>334.6</v>
      </c>
      <c r="F6" s="9" t="s">
        <v>85</v>
      </c>
      <c r="G6" s="4">
        <f t="shared" si="0"/>
        <v>0</v>
      </c>
      <c r="H6" s="4" t="str">
        <f t="shared" si="1"/>
        <v>，202302052153230068</v>
      </c>
      <c r="I6" s="4" t="e">
        <f>VLOOKUP(A6,HOP!A:U,21,0)</f>
        <v>#N/A</v>
      </c>
      <c r="J6" s="4">
        <v>2.5</v>
      </c>
    </row>
    <row r="7" s="4" customFormat="1" hidden="1" spans="1:10">
      <c r="A7" s="8" t="s">
        <v>86</v>
      </c>
      <c r="B7" s="6">
        <v>44963</v>
      </c>
      <c r="C7" s="6">
        <v>44964</v>
      </c>
      <c r="D7" s="4">
        <v>334.6</v>
      </c>
      <c r="E7" s="4">
        <v>334.6</v>
      </c>
      <c r="F7" s="9" t="s">
        <v>87</v>
      </c>
      <c r="G7" s="4">
        <f t="shared" si="0"/>
        <v>0</v>
      </c>
      <c r="H7" s="4" t="str">
        <f t="shared" si="1"/>
        <v>，202302060856580025</v>
      </c>
      <c r="I7" s="4" t="e">
        <f>VLOOKUP(A7,HOP!A:U,21,0)</f>
        <v>#N/A</v>
      </c>
      <c r="J7" s="4">
        <v>2.6</v>
      </c>
    </row>
    <row r="8" s="4" customFormat="1" hidden="1" spans="1:10">
      <c r="A8" s="8" t="s">
        <v>88</v>
      </c>
      <c r="B8" s="6">
        <v>44963</v>
      </c>
      <c r="C8" s="6">
        <v>44964</v>
      </c>
      <c r="D8" s="4">
        <v>652.4</v>
      </c>
      <c r="E8" s="4">
        <v>652.4</v>
      </c>
      <c r="F8" s="9" t="s">
        <v>89</v>
      </c>
      <c r="G8" s="4">
        <f t="shared" si="0"/>
        <v>0</v>
      </c>
      <c r="H8" s="4" t="str">
        <f t="shared" si="1"/>
        <v>，202302061523490021</v>
      </c>
      <c r="I8" s="4" t="e">
        <f>VLOOKUP(A8,HOP!A:U,21,0)</f>
        <v>#N/A</v>
      </c>
      <c r="J8" s="4">
        <v>2.6</v>
      </c>
    </row>
    <row r="9" s="4" customFormat="1" hidden="1" spans="1:9">
      <c r="A9" s="5">
        <v>999222561588073</v>
      </c>
      <c r="B9" s="6">
        <v>44963</v>
      </c>
      <c r="C9" s="6">
        <v>44964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10">
      <c r="A10" s="5">
        <v>22562243438</v>
      </c>
      <c r="B10" s="6">
        <v>44963</v>
      </c>
      <c r="C10" s="6">
        <v>44964</v>
      </c>
      <c r="D10" s="4">
        <v>334.6</v>
      </c>
      <c r="E10" s="4">
        <v>334.6</v>
      </c>
      <c r="F10" s="9" t="s">
        <v>90</v>
      </c>
      <c r="G10" s="4">
        <f t="shared" si="0"/>
        <v>0</v>
      </c>
      <c r="H10" s="4" t="str">
        <f t="shared" si="1"/>
        <v>，202302061918150068</v>
      </c>
      <c r="I10" s="4" t="e">
        <f>VLOOKUP(A10,HOP!A:U,21,0)</f>
        <v>#N/A</v>
      </c>
      <c r="J10" s="4">
        <v>2.6</v>
      </c>
    </row>
    <row r="11" s="4" customFormat="1" hidden="1" spans="1:10">
      <c r="A11" s="5">
        <v>22562243416</v>
      </c>
      <c r="B11" s="6">
        <v>44963</v>
      </c>
      <c r="C11" s="6">
        <v>44964</v>
      </c>
      <c r="D11" s="4">
        <v>652.4</v>
      </c>
      <c r="E11" s="4">
        <v>652.4</v>
      </c>
      <c r="F11" s="9" t="s">
        <v>91</v>
      </c>
      <c r="G11" s="4">
        <f t="shared" si="0"/>
        <v>0</v>
      </c>
      <c r="H11" s="4" t="str">
        <f t="shared" si="1"/>
        <v>，202302061918110069</v>
      </c>
      <c r="I11" s="4" t="e">
        <f>VLOOKUP(A11,HOP!A:U,21,0)</f>
        <v>#N/A</v>
      </c>
      <c r="J11" s="4">
        <v>2.6</v>
      </c>
    </row>
    <row r="12" s="4" customFormat="1" spans="1:9">
      <c r="A12" s="5">
        <v>999222562716579</v>
      </c>
      <c r="B12" s="6">
        <v>44963</v>
      </c>
      <c r="C12" s="6">
        <v>44964</v>
      </c>
      <c r="D12" s="4">
        <v>217.26</v>
      </c>
      <c r="E12" s="4" t="str">
        <f>VLOOKUP(A12,HOP!A:L,12,0)</f>
        <v>217.26</v>
      </c>
      <c r="F12" s="4" t="str">
        <f>VLOOKUP(A12,HOP!A:C,3,0)</f>
        <v>3009230</v>
      </c>
      <c r="G12" s="4">
        <f t="shared" si="0"/>
        <v>0</v>
      </c>
      <c r="H12" s="4" t="str">
        <f t="shared" si="1"/>
        <v>，3009230</v>
      </c>
      <c r="I12" s="4" t="str">
        <f>VLOOKUP(A12,HOP!A:U,21,0)</f>
        <v>直采</v>
      </c>
    </row>
    <row r="13" s="4" customFormat="1" spans="1:9">
      <c r="A13" s="5">
        <v>999222562753480</v>
      </c>
      <c r="B13" s="6">
        <v>44963</v>
      </c>
      <c r="C13" s="6">
        <v>44964</v>
      </c>
      <c r="D13" s="4">
        <v>217.26</v>
      </c>
      <c r="E13" s="4" t="str">
        <f>VLOOKUP(A13,HOP!A:L,12,0)</f>
        <v>217.26</v>
      </c>
      <c r="F13" s="4" t="str">
        <f>VLOOKUP(A13,HOP!A:C,3,0)</f>
        <v>3009237</v>
      </c>
      <c r="G13" s="4">
        <f t="shared" si="0"/>
        <v>0</v>
      </c>
      <c r="H13" s="4" t="str">
        <f t="shared" si="1"/>
        <v>，3009237</v>
      </c>
      <c r="I13" s="4" t="str">
        <f>VLOOKUP(A13,HOP!A:U,21,0)</f>
        <v>直采</v>
      </c>
    </row>
    <row r="14" s="4" customFormat="1" hidden="1" spans="1:9">
      <c r="A14" s="5">
        <v>999222565087233</v>
      </c>
      <c r="B14" s="6">
        <v>44963</v>
      </c>
      <c r="C14" s="6">
        <v>44964</v>
      </c>
      <c r="D14" s="4">
        <v>0</v>
      </c>
      <c r="E14" s="4" t="str">
        <f>VLOOKUP(A14,HOP!A:L,12,0)</f>
        <v>0.00</v>
      </c>
      <c r="F14" s="4" t="str">
        <f>VLOOKUP(A14,HOP!A:C,3,0)</f>
        <v>3009754</v>
      </c>
      <c r="G14" s="4">
        <f t="shared" si="0"/>
        <v>0</v>
      </c>
      <c r="H14" s="4" t="str">
        <f t="shared" si="1"/>
        <v>，3009754</v>
      </c>
      <c r="I14" s="4" t="str">
        <f>VLOOKUP(A14,HOP!A:U,21,0)</f>
        <v>直连</v>
      </c>
    </row>
    <row r="16" spans="4:4">
      <c r="D16" s="4">
        <f>SUM(D2:D15)</f>
        <v>3763.78</v>
      </c>
    </row>
    <row r="19" spans="1:4">
      <c r="A19" s="4" t="s">
        <v>92</v>
      </c>
      <c r="C19" s="4">
        <v>434.52</v>
      </c>
      <c r="D19" s="4">
        <v>494.46</v>
      </c>
    </row>
    <row r="20" spans="1:4">
      <c r="A20" s="4" t="s">
        <v>93</v>
      </c>
      <c r="C20" s="4">
        <v>349.46</v>
      </c>
      <c r="D20" s="4">
        <v>397.67</v>
      </c>
    </row>
    <row r="21" spans="1:4">
      <c r="A21" s="4" t="s">
        <v>94</v>
      </c>
      <c r="C21" s="4">
        <v>2979.8</v>
      </c>
      <c r="D21" s="4">
        <v>3390.88</v>
      </c>
    </row>
    <row r="22" spans="1:4">
      <c r="A22" s="4" t="s">
        <v>95</v>
      </c>
      <c r="C22" s="4">
        <f>SUBTOTAL(9,C19:C21)</f>
        <v>3763.78</v>
      </c>
      <c r="D22" s="4">
        <f>SUBTOTAL(9,D19:D21)</f>
        <v>4283.01</v>
      </c>
    </row>
    <row r="23" spans="1:1">
      <c r="A23" s="4" t="s">
        <v>96</v>
      </c>
    </row>
  </sheetData>
  <autoFilter ref="A1:X14">
    <filterColumn colId="3">
      <filters>
        <filter val="326.2"/>
        <filter val="652.4"/>
        <filter val="345"/>
        <filter val="334.6"/>
        <filter val="217.26"/>
        <filter val="349.46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  <c r="U1" s="2" t="s">
        <v>114</v>
      </c>
      <c r="V1" s="2" t="s">
        <v>115</v>
      </c>
    </row>
    <row r="2" s="1" customFormat="1" spans="1:22">
      <c r="A2" s="3">
        <v>999222565087233</v>
      </c>
      <c r="B2" s="1" t="s">
        <v>116</v>
      </c>
      <c r="C2" s="1" t="s">
        <v>117</v>
      </c>
      <c r="D2" s="1" t="s">
        <v>118</v>
      </c>
      <c r="E2" s="1" t="s">
        <v>77</v>
      </c>
      <c r="F2" s="1" t="s">
        <v>116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123</v>
      </c>
      <c r="M2" s="1" t="s">
        <v>124</v>
      </c>
      <c r="N2" s="1" t="s">
        <v>124</v>
      </c>
      <c r="O2" s="1" t="s">
        <v>123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999222562753480</v>
      </c>
      <c r="B3" s="1" t="s">
        <v>116</v>
      </c>
      <c r="C3" s="1" t="s">
        <v>132</v>
      </c>
      <c r="D3" s="1" t="s">
        <v>133</v>
      </c>
      <c r="E3" s="1" t="s">
        <v>72</v>
      </c>
      <c r="F3" s="1" t="s">
        <v>116</v>
      </c>
      <c r="G3" s="1" t="s">
        <v>119</v>
      </c>
      <c r="H3" s="1" t="s">
        <v>120</v>
      </c>
      <c r="I3" s="1" t="s">
        <v>134</v>
      </c>
      <c r="J3" s="1" t="s">
        <v>122</v>
      </c>
      <c r="K3" s="1" t="s">
        <v>134</v>
      </c>
      <c r="L3" s="1" t="s">
        <v>134</v>
      </c>
      <c r="M3" s="1" t="s">
        <v>135</v>
      </c>
      <c r="N3" s="1" t="s">
        <v>135</v>
      </c>
      <c r="O3" s="1" t="s">
        <v>123</v>
      </c>
      <c r="P3" s="1" t="s">
        <v>125</v>
      </c>
      <c r="Q3" s="1" t="s">
        <v>126</v>
      </c>
      <c r="R3" s="1" t="s">
        <v>136</v>
      </c>
      <c r="S3" s="1" t="s">
        <v>128</v>
      </c>
      <c r="T3" s="1" t="s">
        <v>129</v>
      </c>
      <c r="U3" s="1" t="s">
        <v>137</v>
      </c>
      <c r="V3" s="1" t="s">
        <v>131</v>
      </c>
    </row>
    <row r="4" s="1" customFormat="1" spans="1:22">
      <c r="A4" s="3">
        <v>999222562716579</v>
      </c>
      <c r="B4" s="1" t="s">
        <v>116</v>
      </c>
      <c r="C4" s="1" t="s">
        <v>138</v>
      </c>
      <c r="D4" s="1" t="s">
        <v>133</v>
      </c>
      <c r="E4" s="1" t="s">
        <v>68</v>
      </c>
      <c r="F4" s="1" t="s">
        <v>116</v>
      </c>
      <c r="G4" s="1" t="s">
        <v>119</v>
      </c>
      <c r="H4" s="1" t="s">
        <v>120</v>
      </c>
      <c r="I4" s="1" t="s">
        <v>134</v>
      </c>
      <c r="J4" s="1" t="s">
        <v>122</v>
      </c>
      <c r="K4" s="1" t="s">
        <v>134</v>
      </c>
      <c r="L4" s="1" t="s">
        <v>134</v>
      </c>
      <c r="M4" s="1" t="s">
        <v>135</v>
      </c>
      <c r="N4" s="1" t="s">
        <v>135</v>
      </c>
      <c r="O4" s="1" t="s">
        <v>123</v>
      </c>
      <c r="P4" s="1" t="s">
        <v>125</v>
      </c>
      <c r="Q4" s="1" t="s">
        <v>126</v>
      </c>
      <c r="R4" s="1" t="s">
        <v>139</v>
      </c>
      <c r="S4" s="1" t="s">
        <v>128</v>
      </c>
      <c r="T4" s="1" t="s">
        <v>129</v>
      </c>
      <c r="U4" s="1" t="s">
        <v>137</v>
      </c>
      <c r="V4" s="1" t="s">
        <v>131</v>
      </c>
    </row>
    <row r="5" s="1" customFormat="1" spans="1:22">
      <c r="A5" s="3">
        <v>999222501996122</v>
      </c>
      <c r="B5" s="1" t="s">
        <v>140</v>
      </c>
      <c r="C5" s="1" t="s">
        <v>141</v>
      </c>
      <c r="D5" s="1" t="s">
        <v>142</v>
      </c>
      <c r="E5" s="1" t="s">
        <v>39</v>
      </c>
      <c r="F5" s="1" t="s">
        <v>116</v>
      </c>
      <c r="G5" s="1" t="s">
        <v>119</v>
      </c>
      <c r="H5" s="1" t="s">
        <v>120</v>
      </c>
      <c r="I5" s="1" t="s">
        <v>143</v>
      </c>
      <c r="J5" s="1" t="s">
        <v>122</v>
      </c>
      <c r="K5" s="1" t="s">
        <v>143</v>
      </c>
      <c r="L5" s="1" t="s">
        <v>143</v>
      </c>
      <c r="M5" s="1" t="s">
        <v>135</v>
      </c>
      <c r="N5" s="1" t="s">
        <v>135</v>
      </c>
      <c r="O5" s="1" t="s">
        <v>123</v>
      </c>
      <c r="P5" s="1" t="s">
        <v>125</v>
      </c>
      <c r="Q5" s="1" t="s">
        <v>126</v>
      </c>
      <c r="R5" s="1" t="s">
        <v>144</v>
      </c>
      <c r="S5" s="1" t="s">
        <v>128</v>
      </c>
      <c r="T5" s="1" t="s">
        <v>129</v>
      </c>
      <c r="U5" s="1" t="s">
        <v>130</v>
      </c>
      <c r="V5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2023-02-22T01:39:07Z</dcterms:created>
  <dcterms:modified xsi:type="dcterms:W3CDTF">2023-02-22T01:55:04Z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67E751334F4C4D8782E153CFEAD0A3D1</vt:lpwstr>
  </property>
  <property fmtid="{D5CDD505-2E9C-101B-9397-08002B2CF9AE}" pid="3" name="KSOProductBuildVer">
    <vt:lpwstr>2052-11.1.0.13703</vt:lpwstr>
  </property>
</Properties>
</file>