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<sst xmlns="http://schemas.openxmlformats.org/spreadsheetml/2006/main" count="655" uniqueCount="242">
  <si>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</si>
  <si>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</si>
  <si>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</si>
  <si>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</si>
  <si>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</si>
  <si>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</si>
  <si>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</si>
  <si>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</si>
  <si>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</si>
  <si>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</si>
  <si>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</si>
  <si>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</si>
  <si>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</si>
  <si>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</si>
  <si>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</si>
  <si>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</si>
  <si>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</si>
  <si>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</si>
  <si>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</si>
  <si>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</si>
  <si>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</si>
  <si>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</si>
  <si>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</si>
  <si>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</si>
  <si>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</si>
  <si>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999222366017739	</t>
  </si>
  <si>
    <t>Ctrip</t>
  </si>
  <si>
    <t>正常</t>
  </si>
  <si>
    <t>[北京]汉庭优佳酒店(北京首都机场店)(76436508)</t>
  </si>
  <si>
    <t>高级大床房&lt;至多8间&gt;&lt;2人入住&gt;</t>
  </si>
  <si>
    <t>CNY</t>
  </si>
  <si>
    <t>程跃彬</t>
  </si>
  <si>
    <t>CA13744230222CNY</t>
  </si>
  <si>
    <t>未提现</t>
  </si>
  <si>
    <t>携程开票</t>
  </si>
  <si>
    <t xml:space="preserve">2980103	</t>
  </si>
  <si>
    <t xml:space="preserve">R1013121107466746002	</t>
  </si>
  <si>
    <t xml:space="preserve">999222367823113	</t>
  </si>
  <si>
    <t>[台中]台中富信大饭店(Fushin Hotel)(80942312)</t>
  </si>
  <si>
    <t>豪华客房B&lt;2人入住&gt;&lt;早餐&gt;</t>
  </si>
  <si>
    <t>LIN/HSIULING</t>
  </si>
  <si>
    <t xml:space="preserve">2980474	</t>
  </si>
  <si>
    <t xml:space="preserve">-1446223696	</t>
  </si>
  <si>
    <t xml:space="preserve">999222411702941	</t>
  </si>
  <si>
    <t>[海口]全季酒店(海口东站店)(93874337)</t>
  </si>
  <si>
    <t>大床房&lt;至多8间&gt;&lt;2人入住&gt;</t>
  </si>
  <si>
    <t>李丹华</t>
  </si>
  <si>
    <t xml:space="preserve">2987299	</t>
  </si>
  <si>
    <t xml:space="preserve">R5711992107714303001	</t>
  </si>
  <si>
    <t>取消</t>
  </si>
  <si>
    <t xml:space="preserve">999222450205627	</t>
  </si>
  <si>
    <t>[台南]枫华沐月台南行馆(Maple Hotel)(80941671)</t>
  </si>
  <si>
    <t>豪华双人房&lt;至多8间&gt;&lt;2人入住&gt;</t>
  </si>
  <si>
    <t>KUO/CHUNGSHENG</t>
  </si>
  <si>
    <t xml:space="preserve">2993288	</t>
  </si>
  <si>
    <t xml:space="preserve">124995	</t>
  </si>
  <si>
    <t xml:space="preserve">999222468390583	</t>
  </si>
  <si>
    <t>[台南]台南郡象商旅(Princess &amp; Elephant Hotel)(80941912)</t>
  </si>
  <si>
    <t>标准大床房&lt;至多8间&gt;&lt;2人入住&gt;</t>
  </si>
  <si>
    <t>SHTH/Huei-shun,SHTH/Huei-shun</t>
  </si>
  <si>
    <t xml:space="preserve">2995483	</t>
  </si>
  <si>
    <t xml:space="preserve">PSE	</t>
  </si>
  <si>
    <t xml:space="preserve">999222511065307	</t>
  </si>
  <si>
    <t>[桐乡]乌镇民宿(94920398)</t>
  </si>
  <si>
    <t>民宿豪华标间&lt;至多8间&gt;&lt;90天内可预订&gt;&lt;2人入住&gt;&lt;早餐&gt;</t>
  </si>
  <si>
    <t>卓尕才措</t>
  </si>
  <si>
    <t xml:space="preserve">3001992	</t>
  </si>
  <si>
    <t xml:space="preserve">	</t>
  </si>
  <si>
    <t xml:space="preserve">999222542024131	</t>
  </si>
  <si>
    <t>[武汉]武汉帝盛酒店(82808903)</t>
  </si>
  <si>
    <t>标准间无窗大床房&lt;至多8间&gt;&lt;90天内可预订&gt;&lt;2人入住&gt;</t>
  </si>
  <si>
    <t>刘慧琳</t>
  </si>
  <si>
    <t xml:space="preserve">3005959	</t>
  </si>
  <si>
    <t xml:space="preserve">999222547525750	</t>
  </si>
  <si>
    <t>[高雄]艾莱商务旅馆(I live Hotel)(80942101)</t>
  </si>
  <si>
    <t>标准双人间&lt;2人入住&gt;&lt;早餐&gt;</t>
  </si>
  <si>
    <t>HUANG/LIYU</t>
  </si>
  <si>
    <t xml:space="preserve">3007164	</t>
  </si>
  <si>
    <t xml:space="preserve">999222549740322	</t>
  </si>
  <si>
    <t>[文昌]文昌南国温德姆花园酒店(92491028)</t>
  </si>
  <si>
    <t>花园双床房&lt;至多8间&gt;&lt;2人入住&gt;&lt;早餐&gt;</t>
  </si>
  <si>
    <t>刘海生</t>
  </si>
  <si>
    <t xml:space="preserve">3007686	</t>
  </si>
  <si>
    <t xml:space="preserve">90019EE009993	</t>
  </si>
  <si>
    <t xml:space="preserve">999222549831371	</t>
  </si>
  <si>
    <t>[大新]尚客优精选酒店(大新汽车站店)(92484346)</t>
  </si>
  <si>
    <t>特惠大床房&lt;至多8间&gt;&lt;2人入住&gt;</t>
  </si>
  <si>
    <t>许小芳</t>
  </si>
  <si>
    <t xml:space="preserve">3007701	</t>
  </si>
  <si>
    <t xml:space="preserve">(THK)YD02827230206105241578;	</t>
  </si>
  <si>
    <t xml:space="preserve">999222550106421	</t>
  </si>
  <si>
    <t>苗增荣</t>
  </si>
  <si>
    <t xml:space="preserve">3007753	</t>
  </si>
  <si>
    <t xml:space="preserve">90019EE009997	</t>
  </si>
  <si>
    <t xml:space="preserve">999222555960720	</t>
  </si>
  <si>
    <t>[广州]锋态度酒店(广州火车站地铁站中医药大学店)(68309680)</t>
  </si>
  <si>
    <t>锋致大床房&lt;至多8间&gt;&lt;2人入住&gt;</t>
  </si>
  <si>
    <t>施凌晖</t>
  </si>
  <si>
    <t xml:space="preserve">3007924	</t>
  </si>
  <si>
    <t xml:space="preserve">R_0020119_423158	</t>
  </si>
  <si>
    <t xml:space="preserve">999222556747847	</t>
  </si>
  <si>
    <t>[南京]南京富建城市酒店(80247706)</t>
  </si>
  <si>
    <t>商务标间&lt;2人入住&gt;&lt;早餐&gt;</t>
  </si>
  <si>
    <t>李翔</t>
  </si>
  <si>
    <t xml:space="preserve">3008097	</t>
  </si>
  <si>
    <t xml:space="preserve">999222558019518	</t>
  </si>
  <si>
    <t>[长沙]长沙会展诺富特酒店(80251071)</t>
  </si>
  <si>
    <t>标准双床房&lt;至多8间&gt;&lt;2人入住&gt;</t>
  </si>
  <si>
    <t>黄英茨</t>
  </si>
  <si>
    <t xml:space="preserve">3008329	</t>
  </si>
  <si>
    <t xml:space="preserve">999222558918682	</t>
  </si>
  <si>
    <t>[三江]骏怡精选酒店(三江侗乡大道店)(80248109)</t>
  </si>
  <si>
    <t>特价房&lt;至多8间&gt;&lt;2人入住&gt;</t>
  </si>
  <si>
    <t>梁日凤</t>
  </si>
  <si>
    <t xml:space="preserve">3008474	</t>
  </si>
  <si>
    <t xml:space="preserve">(THK)YD04202230206153658146;	</t>
  </si>
  <si>
    <t xml:space="preserve">999222558929731	</t>
  </si>
  <si>
    <t>[葫芦岛]格林豪泰智选酒店(葫芦岛客运总站店)(80247758)</t>
  </si>
  <si>
    <t>双床房&lt;至多8间&gt;&lt;2人入住&gt;</t>
  </si>
  <si>
    <t>胡玉帅,胡玉帅</t>
  </si>
  <si>
    <t xml:space="preserve">3008477	</t>
  </si>
  <si>
    <t xml:space="preserve">(GRT)82687687;(GRT)82687688;	</t>
  </si>
  <si>
    <t xml:space="preserve">999222559125027	</t>
  </si>
  <si>
    <t xml:space="preserve">3008525	</t>
  </si>
  <si>
    <t xml:space="preserve">999222562391622	</t>
  </si>
  <si>
    <t>[固镇]格林东方酒店(固镇世纪广场店)(80244354)</t>
  </si>
  <si>
    <t>豪华双床房&lt;2人入住&gt;&lt;早餐&gt;</t>
  </si>
  <si>
    <t>常士信</t>
  </si>
  <si>
    <t xml:space="preserve">3009168	</t>
  </si>
  <si>
    <t xml:space="preserve">999222563132425	</t>
  </si>
  <si>
    <t>[重庆]派酒店(重庆高笋塘商贸城店)(93872693)</t>
  </si>
  <si>
    <t>商务双床房&lt;至多8间&gt;&lt;2人入住&gt;&lt;早餐&gt;</t>
  </si>
  <si>
    <t>李才文,周磊</t>
  </si>
  <si>
    <t xml:space="preserve">3009326	</t>
  </si>
  <si>
    <t xml:space="preserve">105016344864	</t>
  </si>
  <si>
    <t>，</t>
  </si>
  <si>
    <t xml:space="preserve"> 7502 CNY</t>
  </si>
  <si>
    <t>A230222093651481</t>
  </si>
  <si>
    <t>总计：7502元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</si>
  <si>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</si>
  <si>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</si>
  <si>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</si>
  <si>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</si>
  <si>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</si>
  <si>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</si>
  <si>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</si>
  <si>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</si>
  <si>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</si>
  <si>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</si>
  <si>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</si>
  <si>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</si>
  <si>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</si>
  <si>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</si>
  <si>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</si>
  <si>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</si>
  <si>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</si>
  <si>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</si>
  <si>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</si>
  <si>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</si>
  <si>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3009326</t>
  </si>
  <si>
    <t>派酒店(重庆高笋塘商贸城店)</t>
  </si>
  <si>
    <t>2023-02-07</t>
  </si>
  <si>
    <t>退房日月结</t>
  </si>
  <si>
    <t>262.00</t>
  </si>
  <si>
    <t>RMB</t>
  </si>
  <si>
    <t>0</t>
  </si>
  <si>
    <t>0.00</t>
  </si>
  <si>
    <t>携程汇登国内直连</t>
  </si>
  <si>
    <t>01.011264</t>
  </si>
  <si>
    <t>2023-02-06 20:05:50</t>
  </si>
  <si>
    <t>否</t>
  </si>
  <si>
    <t>广州汇登信息科技有限公司</t>
  </si>
  <si>
    <t>直连</t>
  </si>
  <si>
    <t>中国</t>
  </si>
  <si>
    <t>3009168</t>
  </si>
  <si>
    <t>格林东方酒店(固镇世纪广场店)</t>
  </si>
  <si>
    <t>206.00</t>
  </si>
  <si>
    <t>2023-02-06 19:17:43</t>
  </si>
  <si>
    <t>3008477</t>
  </si>
  <si>
    <t>格林豪泰智选酒店(葫芦岛客运总站店)</t>
  </si>
  <si>
    <t>376.00</t>
  </si>
  <si>
    <t>2023-02-06 15:37:48</t>
  </si>
  <si>
    <t>3008329</t>
  </si>
  <si>
    <t>长沙会展诺富特酒店</t>
  </si>
  <si>
    <t>348.00</t>
  </si>
  <si>
    <t>2023-02-06 14:38:01</t>
  </si>
  <si>
    <t>3008097</t>
  </si>
  <si>
    <t>南京富建城市酒店</t>
  </si>
  <si>
    <t>320.00</t>
  </si>
  <si>
    <t>2023-02-06 13:09:59</t>
  </si>
  <si>
    <t>3007924</t>
  </si>
  <si>
    <t>锋态度酒店(广州火车站地铁站中医药大学店)</t>
  </si>
  <si>
    <t>215.00</t>
  </si>
  <si>
    <t>2023-02-06 12:15:42</t>
  </si>
  <si>
    <t>3007753</t>
  </si>
  <si>
    <t>文昌南国温德姆花园酒店</t>
  </si>
  <si>
    <t>575.00</t>
  </si>
  <si>
    <t>2023-02-06 11:15:12</t>
  </si>
  <si>
    <t>3007701</t>
  </si>
  <si>
    <t>尚客优精选酒店(大新汽车站店)</t>
  </si>
  <si>
    <t>106.00</t>
  </si>
  <si>
    <t>2023-02-06 10:52:42</t>
  </si>
  <si>
    <t>3007686</t>
  </si>
  <si>
    <t>2023-02-06 10:44:45</t>
  </si>
  <si>
    <t>3007164</t>
  </si>
  <si>
    <t>艾莱商务旅馆</t>
  </si>
  <si>
    <t>HUANG LIYU</t>
  </si>
  <si>
    <t>318.00</t>
  </si>
  <si>
    <t>2023-02-06 01:35:18</t>
  </si>
  <si>
    <t>2023-02-05</t>
  </si>
  <si>
    <t>3005959</t>
  </si>
  <si>
    <t>武汉帝盛酒店</t>
  </si>
  <si>
    <t>282.00</t>
  </si>
  <si>
    <t>2023-02-05 16:40:44</t>
  </si>
  <si>
    <t>2023-02-03</t>
  </si>
  <si>
    <t>3001992</t>
  </si>
  <si>
    <t>乌镇民宿</t>
  </si>
  <si>
    <t>455.00</t>
  </si>
  <si>
    <t>2023-02-03 23:31:55</t>
  </si>
  <si>
    <t>2023-02-01</t>
  </si>
  <si>
    <t>2995483</t>
  </si>
  <si>
    <t>台南郡象商旅</t>
  </si>
  <si>
    <t>SHTH Huei-shun,SHTH Huei-shun</t>
  </si>
  <si>
    <t>415.00</t>
  </si>
  <si>
    <t>2023-02-01 18:46:14</t>
  </si>
  <si>
    <t>2023-01-31</t>
  </si>
  <si>
    <t>2993288</t>
  </si>
  <si>
    <t>枫华沐月台南行馆</t>
  </si>
  <si>
    <t>KUO CHUNGSHENG</t>
  </si>
  <si>
    <t>588.00</t>
  </si>
  <si>
    <t>2023-01-31 19:05:31</t>
  </si>
  <si>
    <t>2023-01-26</t>
  </si>
  <si>
    <t>2980474</t>
  </si>
  <si>
    <t>台中富信大饭店</t>
  </si>
  <si>
    <t>LIN HSIULING</t>
  </si>
  <si>
    <t>2023-02-04</t>
  </si>
  <si>
    <t>2202.99</t>
  </si>
  <si>
    <t>2023-01-26 22:26:56</t>
  </si>
  <si>
    <t>2980103</t>
  </si>
  <si>
    <t>汉庭优佳酒店(北京首都机场店)</t>
  </si>
  <si>
    <t>258.00</t>
  </si>
  <si>
    <t>2023-01-26 19:52:28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</si>
</sst>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44964</v>
      </c>
      <c r="H2" s="4">
        <v>1</v>
      </c>
      <c r="I2" s="4">
        <v>1</v>
      </c>
      <c r="J2" s="4">
        <v>1</v>
      </c>
      <c r="K2" s="4" t="s">
        <v>30</v>
      </c>
      <c r="L2" s="4">
        <v>258</v>
      </c>
      <c r="M2" s="4">
        <v>258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44979</v>
      </c>
      <c r="T2" s="4" t="s">
        <v>34</v>
      </c>
      <c r="U2" s="4">
        <v>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44961</v>
      </c>
      <c r="G3" s="6">
        <v>44964</v>
      </c>
      <c r="H3" s="4">
        <v>1</v>
      </c>
      <c r="I3" s="4">
        <v>3</v>
      </c>
      <c r="J3" s="4">
        <v>3</v>
      </c>
      <c r="K3" s="4" t="s">
        <v>30</v>
      </c>
      <c r="L3" s="4">
        <v>2203</v>
      </c>
      <c r="M3" s="4">
        <v>2203</v>
      </c>
      <c r="N3" s="4" t="s">
        <v>40</v>
      </c>
      <c r="O3" s="4" t="s">
        <v>32</v>
      </c>
      <c r="P3" s="4" t="s">
        <v>33</v>
      </c>
      <c r="Q3" s="4">
        <v>0</v>
      </c>
      <c r="R3" s="7">
        <v>44952</v>
      </c>
      <c r="S3" s="6">
        <v>44979</v>
      </c>
      <c r="T3" s="4" t="s">
        <v>34</v>
      </c>
      <c r="U3" s="4">
        <v>2203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44963</v>
      </c>
      <c r="G4" s="6">
        <v>44964</v>
      </c>
      <c r="H4" s="4">
        <v>1</v>
      </c>
      <c r="I4" s="4">
        <v>1</v>
      </c>
      <c r="J4" s="4">
        <v>1</v>
      </c>
      <c r="K4" s="4" t="s">
        <v>30</v>
      </c>
      <c r="L4" s="4">
        <v>284</v>
      </c>
      <c r="M4" s="4">
        <v>284</v>
      </c>
      <c r="N4" s="4" t="s">
        <v>46</v>
      </c>
      <c r="O4" s="4" t="s">
        <v>32</v>
      </c>
      <c r="P4" s="4" t="s">
        <v>33</v>
      </c>
      <c r="Q4" s="4">
        <v>0</v>
      </c>
      <c r="R4" s="7">
        <v>44955</v>
      </c>
      <c r="S4" s="6">
        <v>44979</v>
      </c>
      <c r="T4" s="4" t="s">
        <v>34</v>
      </c>
      <c r="U4" s="4">
        <v>284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44963</v>
      </c>
      <c r="G5" s="6">
        <v>44964</v>
      </c>
      <c r="H5" s="4">
        <v>1</v>
      </c>
      <c r="I5" s="4">
        <v>1</v>
      </c>
      <c r="J5" s="4">
        <v>1</v>
      </c>
      <c r="K5" s="4" t="s">
        <v>30</v>
      </c>
      <c r="L5" s="4">
        <v>-284</v>
      </c>
      <c r="M5" s="4">
        <v>-284</v>
      </c>
      <c r="N5" s="4" t="s">
        <v>46</v>
      </c>
      <c r="O5" s="4" t="s">
        <v>32</v>
      </c>
      <c r="P5" s="4" t="s">
        <v>33</v>
      </c>
      <c r="Q5" s="4">
        <v>0</v>
      </c>
      <c r="R5" s="7">
        <v>44955</v>
      </c>
      <c r="S5" s="6">
        <v>44979</v>
      </c>
      <c r="T5" s="4" t="s">
        <v>34</v>
      </c>
      <c r="U5" s="4">
        <v>-284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44962</v>
      </c>
      <c r="G6" s="6">
        <v>44964</v>
      </c>
      <c r="H6" s="4">
        <v>1</v>
      </c>
      <c r="I6" s="4">
        <v>2</v>
      </c>
      <c r="J6" s="4">
        <v>2</v>
      </c>
      <c r="K6" s="4" t="s">
        <v>30</v>
      </c>
      <c r="L6" s="4">
        <v>588</v>
      </c>
      <c r="M6" s="4">
        <v>588</v>
      </c>
      <c r="N6" s="4" t="s">
        <v>53</v>
      </c>
      <c r="O6" s="4" t="s">
        <v>32</v>
      </c>
      <c r="P6" s="4" t="s">
        <v>33</v>
      </c>
      <c r="Q6" s="4">
        <v>0</v>
      </c>
      <c r="R6" s="7">
        <v>44957</v>
      </c>
      <c r="S6" s="6">
        <v>44979</v>
      </c>
      <c r="T6" s="4" t="s">
        <v>34</v>
      </c>
      <c r="U6" s="4">
        <v>588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44963</v>
      </c>
      <c r="G7" s="6">
        <v>44964</v>
      </c>
      <c r="H7" s="4">
        <v>1</v>
      </c>
      <c r="I7" s="4">
        <v>1</v>
      </c>
      <c r="J7" s="4">
        <v>1</v>
      </c>
      <c r="K7" s="4" t="s">
        <v>30</v>
      </c>
      <c r="L7" s="4">
        <v>415</v>
      </c>
      <c r="M7" s="4">
        <v>415</v>
      </c>
      <c r="N7" s="4" t="s">
        <v>59</v>
      </c>
      <c r="O7" s="4" t="s">
        <v>32</v>
      </c>
      <c r="P7" s="4" t="s">
        <v>33</v>
      </c>
      <c r="Q7" s="4">
        <v>0</v>
      </c>
      <c r="R7" s="7">
        <v>44958</v>
      </c>
      <c r="S7" s="6">
        <v>44979</v>
      </c>
      <c r="T7" s="4" t="s">
        <v>34</v>
      </c>
      <c r="U7" s="4">
        <v>415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44963</v>
      </c>
      <c r="G8" s="6">
        <v>44964</v>
      </c>
      <c r="H8" s="4">
        <v>1</v>
      </c>
      <c r="I8" s="4">
        <v>1</v>
      </c>
      <c r="J8" s="4">
        <v>1</v>
      </c>
      <c r="K8" s="4" t="s">
        <v>30</v>
      </c>
      <c r="L8" s="4">
        <v>455</v>
      </c>
      <c r="M8" s="4">
        <v>455</v>
      </c>
      <c r="N8" s="4" t="s">
        <v>65</v>
      </c>
      <c r="O8" s="4" t="s">
        <v>32</v>
      </c>
      <c r="P8" s="4" t="s">
        <v>33</v>
      </c>
      <c r="Q8" s="4">
        <v>0</v>
      </c>
      <c r="R8" s="7">
        <v>44960</v>
      </c>
      <c r="S8" s="6">
        <v>44979</v>
      </c>
      <c r="T8" s="4" t="s">
        <v>34</v>
      </c>
      <c r="U8" s="4">
        <v>455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44963</v>
      </c>
      <c r="G9" s="6">
        <v>44964</v>
      </c>
      <c r="H9" s="4">
        <v>1</v>
      </c>
      <c r="I9" s="4">
        <v>1</v>
      </c>
      <c r="J9" s="4">
        <v>1</v>
      </c>
      <c r="K9" s="4" t="s">
        <v>30</v>
      </c>
      <c r="L9" s="4">
        <v>282</v>
      </c>
      <c r="M9" s="4">
        <v>282</v>
      </c>
      <c r="N9" s="4" t="s">
        <v>71</v>
      </c>
      <c r="O9" s="4" t="s">
        <v>32</v>
      </c>
      <c r="P9" s="4" t="s">
        <v>33</v>
      </c>
      <c r="Q9" s="4">
        <v>0</v>
      </c>
      <c r="R9" s="7">
        <v>44962</v>
      </c>
      <c r="S9" s="6">
        <v>44979</v>
      </c>
      <c r="T9" s="4" t="s">
        <v>34</v>
      </c>
      <c r="U9" s="4">
        <v>282</v>
      </c>
      <c r="V9" s="4">
        <v>0</v>
      </c>
      <c r="W9" s="4">
        <v>0</v>
      </c>
      <c r="X9" s="4" t="s">
        <v>72</v>
      </c>
      <c r="Y9" s="4" t="s">
        <v>67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44963</v>
      </c>
      <c r="G10" s="6">
        <v>44964</v>
      </c>
      <c r="H10" s="4">
        <v>1</v>
      </c>
      <c r="I10" s="4">
        <v>1</v>
      </c>
      <c r="J10" s="4">
        <v>1</v>
      </c>
      <c r="K10" s="4" t="s">
        <v>30</v>
      </c>
      <c r="L10" s="4">
        <v>318</v>
      </c>
      <c r="M10" s="4">
        <v>318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44963</v>
      </c>
      <c r="S10" s="6">
        <v>44979</v>
      </c>
      <c r="T10" s="4" t="s">
        <v>34</v>
      </c>
      <c r="U10" s="4">
        <v>318</v>
      </c>
      <c r="V10" s="4">
        <v>0</v>
      </c>
      <c r="W10" s="4">
        <v>0</v>
      </c>
      <c r="X10" s="4" t="s">
        <v>77</v>
      </c>
      <c r="Y10" s="4" t="s">
        <v>67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44963</v>
      </c>
      <c r="G11" s="6">
        <v>44964</v>
      </c>
      <c r="H11" s="4">
        <v>1</v>
      </c>
      <c r="I11" s="4">
        <v>1</v>
      </c>
      <c r="J11" s="4">
        <v>1</v>
      </c>
      <c r="K11" s="4" t="s">
        <v>30</v>
      </c>
      <c r="L11" s="4">
        <v>575</v>
      </c>
      <c r="M11" s="4">
        <v>575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44963</v>
      </c>
      <c r="S11" s="6">
        <v>44979</v>
      </c>
      <c r="T11" s="4" t="s">
        <v>34</v>
      </c>
      <c r="U11" s="4">
        <v>575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44963</v>
      </c>
      <c r="G12" s="6">
        <v>44964</v>
      </c>
      <c r="H12" s="4">
        <v>1</v>
      </c>
      <c r="I12" s="4">
        <v>1</v>
      </c>
      <c r="J12" s="4">
        <v>1</v>
      </c>
      <c r="K12" s="4" t="s">
        <v>30</v>
      </c>
      <c r="L12" s="4">
        <v>106</v>
      </c>
      <c r="M12" s="4">
        <v>106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44963</v>
      </c>
      <c r="S12" s="6">
        <v>44979</v>
      </c>
      <c r="T12" s="4" t="s">
        <v>34</v>
      </c>
      <c r="U12" s="4">
        <v>106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44963</v>
      </c>
      <c r="G13" s="6">
        <v>44964</v>
      </c>
      <c r="H13" s="4">
        <v>1</v>
      </c>
      <c r="I13" s="4">
        <v>1</v>
      </c>
      <c r="J13" s="4">
        <v>1</v>
      </c>
      <c r="K13" s="4" t="s">
        <v>30</v>
      </c>
      <c r="L13" s="4">
        <v>575</v>
      </c>
      <c r="M13" s="4">
        <v>575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44963</v>
      </c>
      <c r="S13" s="6">
        <v>44979</v>
      </c>
      <c r="T13" s="4" t="s">
        <v>34</v>
      </c>
      <c r="U13" s="4">
        <v>575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44963</v>
      </c>
      <c r="G14" s="6">
        <v>44964</v>
      </c>
      <c r="H14" s="4">
        <v>1</v>
      </c>
      <c r="I14" s="4">
        <v>1</v>
      </c>
      <c r="J14" s="4">
        <v>1</v>
      </c>
      <c r="K14" s="4" t="s">
        <v>30</v>
      </c>
      <c r="L14" s="4">
        <v>215</v>
      </c>
      <c r="M14" s="4">
        <v>215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44963</v>
      </c>
      <c r="S14" s="6">
        <v>44979</v>
      </c>
      <c r="T14" s="4" t="s">
        <v>34</v>
      </c>
      <c r="U14" s="4">
        <v>215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44963</v>
      </c>
      <c r="G15" s="6">
        <v>44964</v>
      </c>
      <c r="H15" s="4">
        <v>1</v>
      </c>
      <c r="I15" s="4">
        <v>1</v>
      </c>
      <c r="J15" s="4">
        <v>1</v>
      </c>
      <c r="K15" s="4" t="s">
        <v>30</v>
      </c>
      <c r="L15" s="4">
        <v>320</v>
      </c>
      <c r="M15" s="4">
        <v>320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44963</v>
      </c>
      <c r="S15" s="6">
        <v>44979</v>
      </c>
      <c r="T15" s="4" t="s">
        <v>34</v>
      </c>
      <c r="U15" s="4">
        <v>320</v>
      </c>
      <c r="V15" s="4">
        <v>0</v>
      </c>
      <c r="W15" s="4">
        <v>0</v>
      </c>
      <c r="X15" s="4" t="s">
        <v>104</v>
      </c>
      <c r="Y15" s="4" t="s">
        <v>67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44963</v>
      </c>
      <c r="G16" s="6">
        <v>44964</v>
      </c>
      <c r="H16" s="4">
        <v>1</v>
      </c>
      <c r="I16" s="4">
        <v>1</v>
      </c>
      <c r="J16" s="4">
        <v>1</v>
      </c>
      <c r="K16" s="4" t="s">
        <v>30</v>
      </c>
      <c r="L16" s="4">
        <v>348</v>
      </c>
      <c r="M16" s="4">
        <v>348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44963</v>
      </c>
      <c r="S16" s="6">
        <v>44979</v>
      </c>
      <c r="T16" s="4" t="s">
        <v>34</v>
      </c>
      <c r="U16" s="4">
        <v>348</v>
      </c>
      <c r="V16" s="4">
        <v>0</v>
      </c>
      <c r="W16" s="4">
        <v>0</v>
      </c>
      <c r="X16" s="4" t="s">
        <v>109</v>
      </c>
      <c r="Y16" s="4" t="s">
        <v>67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44963</v>
      </c>
      <c r="G17" s="6">
        <v>44964</v>
      </c>
      <c r="H17" s="4">
        <v>1</v>
      </c>
      <c r="I17" s="4">
        <v>1</v>
      </c>
      <c r="J17" s="4">
        <v>1</v>
      </c>
      <c r="K17" s="4" t="s">
        <v>30</v>
      </c>
      <c r="L17" s="4">
        <v>88</v>
      </c>
      <c r="M17" s="4">
        <v>88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44963</v>
      </c>
      <c r="S17" s="6">
        <v>44979</v>
      </c>
      <c r="T17" s="4" t="s">
        <v>34</v>
      </c>
      <c r="U17" s="4">
        <v>88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44963</v>
      </c>
      <c r="G18" s="6">
        <v>44964</v>
      </c>
      <c r="H18" s="4">
        <v>2</v>
      </c>
      <c r="I18" s="4">
        <v>1</v>
      </c>
      <c r="J18" s="4">
        <v>2</v>
      </c>
      <c r="K18" s="4" t="s">
        <v>30</v>
      </c>
      <c r="L18" s="4">
        <v>376</v>
      </c>
      <c r="M18" s="4">
        <v>376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44963</v>
      </c>
      <c r="S18" s="6">
        <v>44979</v>
      </c>
      <c r="T18" s="4" t="s">
        <v>34</v>
      </c>
      <c r="U18" s="4">
        <v>376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44963</v>
      </c>
      <c r="G19" s="6">
        <v>44964</v>
      </c>
      <c r="H19" s="4">
        <v>2</v>
      </c>
      <c r="I19" s="4">
        <v>1</v>
      </c>
      <c r="J19" s="4">
        <v>2</v>
      </c>
      <c r="K19" s="4" t="s">
        <v>30</v>
      </c>
      <c r="L19" s="4">
        <v>376</v>
      </c>
      <c r="M19" s="4">
        <v>376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44963</v>
      </c>
      <c r="S19" s="6">
        <v>44979</v>
      </c>
      <c r="T19" s="4" t="s">
        <v>34</v>
      </c>
      <c r="U19" s="4">
        <v>376</v>
      </c>
      <c r="V19" s="4">
        <v>0</v>
      </c>
      <c r="W19" s="4">
        <v>0</v>
      </c>
      <c r="X19" s="4" t="s">
        <v>123</v>
      </c>
      <c r="Y19" s="4" t="s">
        <v>67</v>
      </c>
    </row>
    <row r="20" s="4" customFormat="1" spans="1:25">
      <c r="A20" s="4" t="s">
        <v>122</v>
      </c>
      <c r="B20" s="4" t="s">
        <v>26</v>
      </c>
      <c r="C20" s="4" t="s">
        <v>49</v>
      </c>
      <c r="D20" s="4" t="s">
        <v>117</v>
      </c>
      <c r="E20" s="4" t="s">
        <v>118</v>
      </c>
      <c r="F20" s="6">
        <v>44963</v>
      </c>
      <c r="G20" s="6">
        <v>44964</v>
      </c>
      <c r="H20" s="4">
        <v>2</v>
      </c>
      <c r="I20" s="4">
        <v>1</v>
      </c>
      <c r="J20" s="4">
        <v>2</v>
      </c>
      <c r="K20" s="4" t="s">
        <v>30</v>
      </c>
      <c r="L20" s="4">
        <v>-376</v>
      </c>
      <c r="M20" s="4">
        <v>-376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44963</v>
      </c>
      <c r="S20" s="6">
        <v>44979</v>
      </c>
      <c r="T20" s="4" t="s">
        <v>34</v>
      </c>
      <c r="U20" s="4">
        <v>-376</v>
      </c>
      <c r="V20" s="4">
        <v>0</v>
      </c>
      <c r="W20" s="4">
        <v>0</v>
      </c>
      <c r="X20" s="4" t="s">
        <v>123</v>
      </c>
      <c r="Y20" s="4" t="s">
        <v>67</v>
      </c>
    </row>
    <row r="21" s="4" customFormat="1" spans="1:25">
      <c r="A21" s="4" t="s">
        <v>110</v>
      </c>
      <c r="B21" s="4" t="s">
        <v>26</v>
      </c>
      <c r="C21" s="4" t="s">
        <v>49</v>
      </c>
      <c r="D21" s="4" t="s">
        <v>111</v>
      </c>
      <c r="E21" s="4" t="s">
        <v>112</v>
      </c>
      <c r="F21" s="6">
        <v>44963</v>
      </c>
      <c r="G21" s="6">
        <v>44964</v>
      </c>
      <c r="H21" s="4">
        <v>1</v>
      </c>
      <c r="I21" s="4">
        <v>1</v>
      </c>
      <c r="J21" s="4">
        <v>1</v>
      </c>
      <c r="K21" s="4" t="s">
        <v>30</v>
      </c>
      <c r="L21" s="4">
        <v>-88</v>
      </c>
      <c r="M21" s="4">
        <v>-88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44963</v>
      </c>
      <c r="S21" s="6">
        <v>44979</v>
      </c>
      <c r="T21" s="4" t="s">
        <v>34</v>
      </c>
      <c r="U21" s="4">
        <v>-88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44963</v>
      </c>
      <c r="G22" s="6">
        <v>44964</v>
      </c>
      <c r="H22" s="4">
        <v>1</v>
      </c>
      <c r="I22" s="4">
        <v>1</v>
      </c>
      <c r="J22" s="4">
        <v>1</v>
      </c>
      <c r="K22" s="4" t="s">
        <v>30</v>
      </c>
      <c r="L22" s="4">
        <v>206</v>
      </c>
      <c r="M22" s="4">
        <v>206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44963</v>
      </c>
      <c r="S22" s="6">
        <v>44979</v>
      </c>
      <c r="T22" s="4" t="s">
        <v>34</v>
      </c>
      <c r="U22" s="4">
        <v>206</v>
      </c>
      <c r="V22" s="4">
        <v>0</v>
      </c>
      <c r="W22" s="4">
        <v>0</v>
      </c>
      <c r="X22" s="4" t="s">
        <v>128</v>
      </c>
      <c r="Y22" s="4" t="s">
        <v>67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44963</v>
      </c>
      <c r="G23" s="6">
        <v>44964</v>
      </c>
      <c r="H23" s="4">
        <v>2</v>
      </c>
      <c r="I23" s="4">
        <v>1</v>
      </c>
      <c r="J23" s="4">
        <v>2</v>
      </c>
      <c r="K23" s="4" t="s">
        <v>30</v>
      </c>
      <c r="L23" s="4">
        <v>262</v>
      </c>
      <c r="M23" s="4">
        <v>262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44963</v>
      </c>
      <c r="S23" s="6">
        <v>44979</v>
      </c>
      <c r="T23" s="4" t="s">
        <v>34</v>
      </c>
      <c r="U23" s="4">
        <v>262</v>
      </c>
      <c r="V23" s="4">
        <v>0</v>
      </c>
      <c r="W23" s="4">
        <v>0</v>
      </c>
      <c r="X23" s="4" t="s">
        <v>133</v>
      </c>
      <c r="Y23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999222366017739</v>
      </c>
      <c r="B2" s="6">
        <v>44963</v>
      </c>
      <c r="C2" s="6">
        <v>44964</v>
      </c>
      <c r="D2" s="4">
        <v>258</v>
      </c>
      <c r="E2" s="4" t="str">
        <f>VLOOKUP(A2,HOP!A:L,12,0)</f>
        <v>258.00</v>
      </c>
      <c r="F2" s="4" t="str">
        <f>VLOOKUP(A2,HOP!A:C,3,0)</f>
        <v>2980103</v>
      </c>
      <c r="G2" s="4">
        <f>D2-E2</f>
        <v>0</v>
      </c>
      <c r="H2" s="4" t="str">
        <f>$H$1&amp;F2</f>
        <v>，2980103</v>
      </c>
      <c r="I2" s="4" t="str">
        <f>VLOOKUP(A2,HOP!A:U,21,0)</f>
        <v>直连</v>
      </c>
    </row>
    <row r="3" s="4" customFormat="1" spans="1:9">
      <c r="A3" s="5">
        <v>999222367823113</v>
      </c>
      <c r="B3" s="6">
        <v>44961</v>
      </c>
      <c r="C3" s="6">
        <v>44964</v>
      </c>
      <c r="D3" s="4">
        <v>2203</v>
      </c>
      <c r="E3" s="4" t="str">
        <f>VLOOKUP(A3,HOP!A:L,12,0)</f>
        <v>2202.99</v>
      </c>
      <c r="F3" s="4" t="str">
        <f>VLOOKUP(A3,HOP!A:C,3,0)</f>
        <v>2980474</v>
      </c>
      <c r="G3" s="4">
        <f t="shared" ref="G3:G20" si="0">D3-E3</f>
        <v>0.0100000000002183</v>
      </c>
      <c r="H3" s="4" t="str">
        <f t="shared" ref="H3:H20" si="1">$H$1&amp;F3</f>
        <v>，2980474</v>
      </c>
      <c r="I3" s="4" t="str">
        <f>VLOOKUP(A3,HOP!A:U,21,0)</f>
        <v>直连</v>
      </c>
    </row>
    <row r="4" s="4" customFormat="1" hidden="1" spans="1:9">
      <c r="A4" s="5">
        <v>999222411702941</v>
      </c>
      <c r="B4" s="6">
        <v>44963</v>
      </c>
      <c r="C4" s="6">
        <v>44964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999222450205627</v>
      </c>
      <c r="B5" s="6">
        <v>44962</v>
      </c>
      <c r="C5" s="6">
        <v>44964</v>
      </c>
      <c r="D5" s="4">
        <v>588</v>
      </c>
      <c r="E5" s="4" t="str">
        <f>VLOOKUP(A5,HOP!A:L,12,0)</f>
        <v>588.00</v>
      </c>
      <c r="F5" s="4" t="str">
        <f>VLOOKUP(A5,HOP!A:C,3,0)</f>
        <v>2993288</v>
      </c>
      <c r="G5" s="4">
        <f t="shared" si="0"/>
        <v>0</v>
      </c>
      <c r="H5" s="4" t="str">
        <f t="shared" si="1"/>
        <v>，2993288</v>
      </c>
      <c r="I5" s="4" t="str">
        <f>VLOOKUP(A5,HOP!A:U,21,0)</f>
        <v>直连</v>
      </c>
    </row>
    <row r="6" s="4" customFormat="1" spans="1:9">
      <c r="A6" s="5">
        <v>999222468390583</v>
      </c>
      <c r="B6" s="6">
        <v>44963</v>
      </c>
      <c r="C6" s="6">
        <v>44964</v>
      </c>
      <c r="D6" s="4">
        <v>415</v>
      </c>
      <c r="E6" s="4" t="str">
        <f>VLOOKUP(A6,HOP!A:L,12,0)</f>
        <v>415.00</v>
      </c>
      <c r="F6" s="4" t="str">
        <f>VLOOKUP(A6,HOP!A:C,3,0)</f>
        <v>2995483</v>
      </c>
      <c r="G6" s="4">
        <f t="shared" si="0"/>
        <v>0</v>
      </c>
      <c r="H6" s="4" t="str">
        <f t="shared" si="1"/>
        <v>，2995483</v>
      </c>
      <c r="I6" s="4" t="str">
        <f>VLOOKUP(A6,HOP!A:U,21,0)</f>
        <v>直连</v>
      </c>
    </row>
    <row r="7" s="4" customFormat="1" spans="1:9">
      <c r="A7" s="5">
        <v>999222511065307</v>
      </c>
      <c r="B7" s="6">
        <v>44963</v>
      </c>
      <c r="C7" s="6">
        <v>44964</v>
      </c>
      <c r="D7" s="4">
        <v>455</v>
      </c>
      <c r="E7" s="4" t="str">
        <f>VLOOKUP(A7,HOP!A:L,12,0)</f>
        <v>455.00</v>
      </c>
      <c r="F7" s="4" t="str">
        <f>VLOOKUP(A7,HOP!A:C,3,0)</f>
        <v>3001992</v>
      </c>
      <c r="G7" s="4">
        <f t="shared" si="0"/>
        <v>0</v>
      </c>
      <c r="H7" s="4" t="str">
        <f t="shared" si="1"/>
        <v>，3001992</v>
      </c>
      <c r="I7" s="4" t="str">
        <f>VLOOKUP(A7,HOP!A:U,21,0)</f>
        <v>直连</v>
      </c>
    </row>
    <row r="8" s="4" customFormat="1" spans="1:9">
      <c r="A8" s="5">
        <v>999222542024131</v>
      </c>
      <c r="B8" s="6">
        <v>44963</v>
      </c>
      <c r="C8" s="6">
        <v>44964</v>
      </c>
      <c r="D8" s="4">
        <v>282</v>
      </c>
      <c r="E8" s="4" t="str">
        <f>VLOOKUP(A8,HOP!A:L,12,0)</f>
        <v>282.00</v>
      </c>
      <c r="F8" s="4" t="str">
        <f>VLOOKUP(A8,HOP!A:C,3,0)</f>
        <v>3005959</v>
      </c>
      <c r="G8" s="4">
        <f t="shared" si="0"/>
        <v>0</v>
      </c>
      <c r="H8" s="4" t="str">
        <f t="shared" si="1"/>
        <v>，3005959</v>
      </c>
      <c r="I8" s="4" t="str">
        <f>VLOOKUP(A8,HOP!A:U,21,0)</f>
        <v>直连</v>
      </c>
    </row>
    <row r="9" s="4" customFormat="1" spans="1:9">
      <c r="A9" s="5">
        <v>999222547525750</v>
      </c>
      <c r="B9" s="6">
        <v>44963</v>
      </c>
      <c r="C9" s="6">
        <v>44964</v>
      </c>
      <c r="D9" s="4">
        <v>318</v>
      </c>
      <c r="E9" s="4" t="str">
        <f>VLOOKUP(A9,HOP!A:L,12,0)</f>
        <v>318.00</v>
      </c>
      <c r="F9" s="4" t="str">
        <f>VLOOKUP(A9,HOP!A:C,3,0)</f>
        <v>3007164</v>
      </c>
      <c r="G9" s="4">
        <f t="shared" si="0"/>
        <v>0</v>
      </c>
      <c r="H9" s="4" t="str">
        <f t="shared" si="1"/>
        <v>，3007164</v>
      </c>
      <c r="I9" s="4" t="str">
        <f>VLOOKUP(A9,HOP!A:U,21,0)</f>
        <v>直连</v>
      </c>
    </row>
    <row r="10" s="4" customFormat="1" spans="1:9">
      <c r="A10" s="5">
        <v>999222549740322</v>
      </c>
      <c r="B10" s="6">
        <v>44963</v>
      </c>
      <c r="C10" s="6">
        <v>44964</v>
      </c>
      <c r="D10" s="4">
        <v>575</v>
      </c>
      <c r="E10" s="4" t="str">
        <f>VLOOKUP(A10,HOP!A:L,12,0)</f>
        <v>575.00</v>
      </c>
      <c r="F10" s="4" t="str">
        <f>VLOOKUP(A10,HOP!A:C,3,0)</f>
        <v>3007686</v>
      </c>
      <c r="G10" s="4">
        <f t="shared" si="0"/>
        <v>0</v>
      </c>
      <c r="H10" s="4" t="str">
        <f t="shared" si="1"/>
        <v>，3007686</v>
      </c>
      <c r="I10" s="4" t="str">
        <f>VLOOKUP(A10,HOP!A:U,21,0)</f>
        <v>直连</v>
      </c>
    </row>
    <row r="11" s="4" customFormat="1" spans="1:9">
      <c r="A11" s="5">
        <v>999222549831371</v>
      </c>
      <c r="B11" s="6">
        <v>44963</v>
      </c>
      <c r="C11" s="6">
        <v>44964</v>
      </c>
      <c r="D11" s="4">
        <v>106</v>
      </c>
      <c r="E11" s="4" t="str">
        <f>VLOOKUP(A11,HOP!A:L,12,0)</f>
        <v>106.00</v>
      </c>
      <c r="F11" s="4" t="str">
        <f>VLOOKUP(A11,HOP!A:C,3,0)</f>
        <v>3007701</v>
      </c>
      <c r="G11" s="4">
        <f t="shared" si="0"/>
        <v>0</v>
      </c>
      <c r="H11" s="4" t="str">
        <f t="shared" si="1"/>
        <v>，3007701</v>
      </c>
      <c r="I11" s="4" t="str">
        <f>VLOOKUP(A11,HOP!A:U,21,0)</f>
        <v>直连</v>
      </c>
    </row>
    <row r="12" s="4" customFormat="1" spans="1:9">
      <c r="A12" s="5">
        <v>999222550106421</v>
      </c>
      <c r="B12" s="6">
        <v>44963</v>
      </c>
      <c r="C12" s="6">
        <v>44964</v>
      </c>
      <c r="D12" s="4">
        <v>575</v>
      </c>
      <c r="E12" s="4" t="str">
        <f>VLOOKUP(A12,HOP!A:L,12,0)</f>
        <v>575.00</v>
      </c>
      <c r="F12" s="4" t="str">
        <f>VLOOKUP(A12,HOP!A:C,3,0)</f>
        <v>3007753</v>
      </c>
      <c r="G12" s="4">
        <f t="shared" si="0"/>
        <v>0</v>
      </c>
      <c r="H12" s="4" t="str">
        <f t="shared" si="1"/>
        <v>，3007753</v>
      </c>
      <c r="I12" s="4" t="str">
        <f>VLOOKUP(A12,HOP!A:U,21,0)</f>
        <v>直连</v>
      </c>
    </row>
    <row r="13" s="4" customFormat="1" spans="1:9">
      <c r="A13" s="5">
        <v>999222555960720</v>
      </c>
      <c r="B13" s="6">
        <v>44963</v>
      </c>
      <c r="C13" s="6">
        <v>44964</v>
      </c>
      <c r="D13" s="4">
        <v>215</v>
      </c>
      <c r="E13" s="4" t="str">
        <f>VLOOKUP(A13,HOP!A:L,12,0)</f>
        <v>215.00</v>
      </c>
      <c r="F13" s="4" t="str">
        <f>VLOOKUP(A13,HOP!A:C,3,0)</f>
        <v>3007924</v>
      </c>
      <c r="G13" s="4">
        <f t="shared" si="0"/>
        <v>0</v>
      </c>
      <c r="H13" s="4" t="str">
        <f t="shared" si="1"/>
        <v>，3007924</v>
      </c>
      <c r="I13" s="4" t="str">
        <f>VLOOKUP(A13,HOP!A:U,21,0)</f>
        <v>直连</v>
      </c>
    </row>
    <row r="14" s="4" customFormat="1" spans="1:9">
      <c r="A14" s="5">
        <v>999222556747847</v>
      </c>
      <c r="B14" s="6">
        <v>44963</v>
      </c>
      <c r="C14" s="6">
        <v>44964</v>
      </c>
      <c r="D14" s="4">
        <v>320</v>
      </c>
      <c r="E14" s="4" t="str">
        <f>VLOOKUP(A14,HOP!A:L,12,0)</f>
        <v>320.00</v>
      </c>
      <c r="F14" s="4" t="str">
        <f>VLOOKUP(A14,HOP!A:C,3,0)</f>
        <v>3008097</v>
      </c>
      <c r="G14" s="4">
        <f t="shared" si="0"/>
        <v>0</v>
      </c>
      <c r="H14" s="4" t="str">
        <f t="shared" si="1"/>
        <v>，3008097</v>
      </c>
      <c r="I14" s="4" t="str">
        <f>VLOOKUP(A14,HOP!A:U,21,0)</f>
        <v>直连</v>
      </c>
    </row>
    <row r="15" s="4" customFormat="1" spans="1:9">
      <c r="A15" s="5">
        <v>999222558019518</v>
      </c>
      <c r="B15" s="6">
        <v>44963</v>
      </c>
      <c r="C15" s="6">
        <v>44964</v>
      </c>
      <c r="D15" s="4">
        <v>348</v>
      </c>
      <c r="E15" s="4" t="str">
        <f>VLOOKUP(A15,HOP!A:L,12,0)</f>
        <v>348.00</v>
      </c>
      <c r="F15" s="4" t="str">
        <f>VLOOKUP(A15,HOP!A:C,3,0)</f>
        <v>3008329</v>
      </c>
      <c r="G15" s="4">
        <f t="shared" si="0"/>
        <v>0</v>
      </c>
      <c r="H15" s="4" t="str">
        <f t="shared" si="1"/>
        <v>，3008329</v>
      </c>
      <c r="I15" s="4" t="str">
        <f>VLOOKUP(A15,HOP!A:U,21,0)</f>
        <v>直连</v>
      </c>
    </row>
    <row r="16" s="4" customFormat="1" hidden="1" spans="1:9">
      <c r="A16" s="5">
        <v>999222558918682</v>
      </c>
      <c r="B16" s="6">
        <v>44963</v>
      </c>
      <c r="C16" s="6">
        <v>44964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999222558929731</v>
      </c>
      <c r="B17" s="6">
        <v>44963</v>
      </c>
      <c r="C17" s="6">
        <v>44964</v>
      </c>
      <c r="D17" s="4">
        <v>376</v>
      </c>
      <c r="E17" s="4" t="str">
        <f>VLOOKUP(A17,HOP!A:L,12,0)</f>
        <v>376.00</v>
      </c>
      <c r="F17" s="4" t="str">
        <f>VLOOKUP(A17,HOP!A:C,3,0)</f>
        <v>3008477</v>
      </c>
      <c r="G17" s="4">
        <f t="shared" si="0"/>
        <v>0</v>
      </c>
      <c r="H17" s="4" t="str">
        <f t="shared" si="1"/>
        <v>，3008477</v>
      </c>
      <c r="I17" s="4" t="str">
        <f>VLOOKUP(A17,HOP!A:U,21,0)</f>
        <v>直连</v>
      </c>
    </row>
    <row r="18" s="4" customFormat="1" hidden="1" spans="1:9">
      <c r="A18" s="5">
        <v>999222559125027</v>
      </c>
      <c r="B18" s="6">
        <v>44963</v>
      </c>
      <c r="C18" s="6">
        <v>44964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999222562391622</v>
      </c>
      <c r="B19" s="6">
        <v>44963</v>
      </c>
      <c r="C19" s="6">
        <v>44964</v>
      </c>
      <c r="D19" s="4">
        <v>206</v>
      </c>
      <c r="E19" s="4" t="str">
        <f>VLOOKUP(A19,HOP!A:L,12,0)</f>
        <v>206.00</v>
      </c>
      <c r="F19" s="4" t="str">
        <f>VLOOKUP(A19,HOP!A:C,3,0)</f>
        <v>3009168</v>
      </c>
      <c r="G19" s="4">
        <f t="shared" si="0"/>
        <v>0</v>
      </c>
      <c r="H19" s="4" t="str">
        <f t="shared" si="1"/>
        <v>，3009168</v>
      </c>
      <c r="I19" s="4" t="str">
        <f>VLOOKUP(A19,HOP!A:U,21,0)</f>
        <v>直连</v>
      </c>
    </row>
    <row r="20" s="4" customFormat="1" spans="1:9">
      <c r="A20" s="5">
        <v>999222563132425</v>
      </c>
      <c r="B20" s="6">
        <v>44963</v>
      </c>
      <c r="C20" s="6">
        <v>44964</v>
      </c>
      <c r="D20" s="4">
        <v>262</v>
      </c>
      <c r="E20" s="4" t="str">
        <f>VLOOKUP(A20,HOP!A:L,12,0)</f>
        <v>262.00</v>
      </c>
      <c r="F20" s="4" t="str">
        <f>VLOOKUP(A20,HOP!A:C,3,0)</f>
        <v>3009326</v>
      </c>
      <c r="G20" s="4">
        <f t="shared" si="0"/>
        <v>0</v>
      </c>
      <c r="H20" s="4" t="str">
        <f t="shared" si="1"/>
        <v>，3009326</v>
      </c>
      <c r="I20" s="4" t="str">
        <f>VLOOKUP(A20,HOP!A:U,21,0)</f>
        <v>直连</v>
      </c>
    </row>
    <row r="22" spans="4:4">
      <c r="D22" s="4">
        <f>SUM(D2:D21)</f>
        <v>7502</v>
      </c>
    </row>
    <row r="23" spans="4:4">
      <c r="D23" s="4" t="s">
        <v>136</v>
      </c>
    </row>
    <row r="27" spans="1:1">
      <c r="A27" s="4" t="s">
        <v>137</v>
      </c>
    </row>
    <row r="28" spans="1:1">
      <c r="A28" s="4" t="s">
        <v>138</v>
      </c>
    </row>
  </sheetData>
  <autoFilter ref="A1:XFD23">
    <filterColumn colId="3">
      <filters blank="1">
        <filter val="215"/>
        <filter val="415"/>
        <filter val="455"/>
        <filter val="258"/>
        <filter val="318"/>
        <filter val="320"/>
        <filter val="262"/>
        <filter val="7502 CNY"/>
        <filter val="575"/>
        <filter val="376"/>
        <filter val="282"/>
        <filter val="7502"/>
        <filter val="2203"/>
        <filter val="106"/>
        <filter val="206"/>
        <filter val="348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3">
        <v>999222563132425</v>
      </c>
      <c r="B2" s="1" t="s">
        <v>158</v>
      </c>
      <c r="C2" s="1" t="s">
        <v>159</v>
      </c>
      <c r="D2" s="1" t="s">
        <v>160</v>
      </c>
      <c r="E2" s="1" t="s">
        <v>132</v>
      </c>
      <c r="F2" s="1" t="s">
        <v>158</v>
      </c>
      <c r="G2" s="1" t="s">
        <v>161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  <c r="V2" s="1" t="s">
        <v>173</v>
      </c>
    </row>
    <row r="3" s="1" customFormat="1" spans="1:22">
      <c r="A3" s="3">
        <v>999222562391622</v>
      </c>
      <c r="B3" s="1" t="s">
        <v>158</v>
      </c>
      <c r="C3" s="1" t="s">
        <v>174</v>
      </c>
      <c r="D3" s="1" t="s">
        <v>175</v>
      </c>
      <c r="E3" s="1" t="s">
        <v>127</v>
      </c>
      <c r="F3" s="1" t="s">
        <v>158</v>
      </c>
      <c r="G3" s="1" t="s">
        <v>161</v>
      </c>
      <c r="H3" s="1" t="s">
        <v>162</v>
      </c>
      <c r="I3" s="1" t="s">
        <v>176</v>
      </c>
      <c r="J3" s="1" t="s">
        <v>164</v>
      </c>
      <c r="K3" s="1" t="s">
        <v>176</v>
      </c>
      <c r="L3" s="1" t="s">
        <v>176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177</v>
      </c>
      <c r="S3" s="1" t="s">
        <v>170</v>
      </c>
      <c r="T3" s="1" t="s">
        <v>171</v>
      </c>
      <c r="U3" s="1" t="s">
        <v>172</v>
      </c>
      <c r="V3" s="1" t="s">
        <v>173</v>
      </c>
    </row>
    <row r="4" s="1" customFormat="1" spans="1:22">
      <c r="A4" s="3">
        <v>999222558929731</v>
      </c>
      <c r="B4" s="1" t="s">
        <v>158</v>
      </c>
      <c r="C4" s="1" t="s">
        <v>178</v>
      </c>
      <c r="D4" s="1" t="s">
        <v>179</v>
      </c>
      <c r="E4" s="1" t="s">
        <v>119</v>
      </c>
      <c r="F4" s="1" t="s">
        <v>158</v>
      </c>
      <c r="G4" s="1" t="s">
        <v>161</v>
      </c>
      <c r="H4" s="1" t="s">
        <v>162</v>
      </c>
      <c r="I4" s="1" t="s">
        <v>180</v>
      </c>
      <c r="J4" s="1" t="s">
        <v>164</v>
      </c>
      <c r="K4" s="1" t="s">
        <v>180</v>
      </c>
      <c r="L4" s="1" t="s">
        <v>180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181</v>
      </c>
      <c r="S4" s="1" t="s">
        <v>170</v>
      </c>
      <c r="T4" s="1" t="s">
        <v>171</v>
      </c>
      <c r="U4" s="1" t="s">
        <v>172</v>
      </c>
      <c r="V4" s="1" t="s">
        <v>173</v>
      </c>
    </row>
    <row r="5" s="1" customFormat="1" spans="1:22">
      <c r="A5" s="3">
        <v>999222558019518</v>
      </c>
      <c r="B5" s="1" t="s">
        <v>158</v>
      </c>
      <c r="C5" s="1" t="s">
        <v>182</v>
      </c>
      <c r="D5" s="1" t="s">
        <v>183</v>
      </c>
      <c r="E5" s="1" t="s">
        <v>108</v>
      </c>
      <c r="F5" s="1" t="s">
        <v>158</v>
      </c>
      <c r="G5" s="1" t="s">
        <v>161</v>
      </c>
      <c r="H5" s="1" t="s">
        <v>162</v>
      </c>
      <c r="I5" s="1" t="s">
        <v>184</v>
      </c>
      <c r="J5" s="1" t="s">
        <v>164</v>
      </c>
      <c r="K5" s="1" t="s">
        <v>184</v>
      </c>
      <c r="L5" s="1" t="s">
        <v>184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185</v>
      </c>
      <c r="S5" s="1" t="s">
        <v>170</v>
      </c>
      <c r="T5" s="1" t="s">
        <v>171</v>
      </c>
      <c r="U5" s="1" t="s">
        <v>172</v>
      </c>
      <c r="V5" s="1" t="s">
        <v>173</v>
      </c>
    </row>
    <row r="6" s="1" customFormat="1" spans="1:22">
      <c r="A6" s="3">
        <v>999222556747847</v>
      </c>
      <c r="B6" s="1" t="s">
        <v>158</v>
      </c>
      <c r="C6" s="1" t="s">
        <v>186</v>
      </c>
      <c r="D6" s="1" t="s">
        <v>187</v>
      </c>
      <c r="E6" s="1" t="s">
        <v>103</v>
      </c>
      <c r="F6" s="1" t="s">
        <v>158</v>
      </c>
      <c r="G6" s="1" t="s">
        <v>161</v>
      </c>
      <c r="H6" s="1" t="s">
        <v>162</v>
      </c>
      <c r="I6" s="1" t="s">
        <v>188</v>
      </c>
      <c r="J6" s="1" t="s">
        <v>164</v>
      </c>
      <c r="K6" s="1" t="s">
        <v>188</v>
      </c>
      <c r="L6" s="1" t="s">
        <v>188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189</v>
      </c>
      <c r="S6" s="1" t="s">
        <v>170</v>
      </c>
      <c r="T6" s="1" t="s">
        <v>171</v>
      </c>
      <c r="U6" s="1" t="s">
        <v>172</v>
      </c>
      <c r="V6" s="1" t="s">
        <v>173</v>
      </c>
    </row>
    <row r="7" s="1" customFormat="1" spans="1:22">
      <c r="A7" s="3">
        <v>999222555960720</v>
      </c>
      <c r="B7" s="1" t="s">
        <v>158</v>
      </c>
      <c r="C7" s="1" t="s">
        <v>190</v>
      </c>
      <c r="D7" s="1" t="s">
        <v>191</v>
      </c>
      <c r="E7" s="1" t="s">
        <v>97</v>
      </c>
      <c r="F7" s="1" t="s">
        <v>158</v>
      </c>
      <c r="G7" s="1" t="s">
        <v>161</v>
      </c>
      <c r="H7" s="1" t="s">
        <v>162</v>
      </c>
      <c r="I7" s="1" t="s">
        <v>192</v>
      </c>
      <c r="J7" s="1" t="s">
        <v>164</v>
      </c>
      <c r="K7" s="1" t="s">
        <v>192</v>
      </c>
      <c r="L7" s="1" t="s">
        <v>192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193</v>
      </c>
      <c r="S7" s="1" t="s">
        <v>170</v>
      </c>
      <c r="T7" s="1" t="s">
        <v>171</v>
      </c>
      <c r="U7" s="1" t="s">
        <v>172</v>
      </c>
      <c r="V7" s="1" t="s">
        <v>173</v>
      </c>
    </row>
    <row r="8" s="1" customFormat="1" spans="1:22">
      <c r="A8" s="3">
        <v>999222550106421</v>
      </c>
      <c r="B8" s="1" t="s">
        <v>158</v>
      </c>
      <c r="C8" s="1" t="s">
        <v>194</v>
      </c>
      <c r="D8" s="1" t="s">
        <v>195</v>
      </c>
      <c r="E8" s="1" t="s">
        <v>91</v>
      </c>
      <c r="F8" s="1" t="s">
        <v>158</v>
      </c>
      <c r="G8" s="1" t="s">
        <v>161</v>
      </c>
      <c r="H8" s="1" t="s">
        <v>162</v>
      </c>
      <c r="I8" s="1" t="s">
        <v>196</v>
      </c>
      <c r="J8" s="1" t="s">
        <v>164</v>
      </c>
      <c r="K8" s="1" t="s">
        <v>196</v>
      </c>
      <c r="L8" s="1" t="s">
        <v>196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197</v>
      </c>
      <c r="S8" s="1" t="s">
        <v>170</v>
      </c>
      <c r="T8" s="1" t="s">
        <v>171</v>
      </c>
      <c r="U8" s="1" t="s">
        <v>172</v>
      </c>
      <c r="V8" s="1" t="s">
        <v>173</v>
      </c>
    </row>
    <row r="9" s="1" customFormat="1" spans="1:22">
      <c r="A9" s="3">
        <v>999222549831371</v>
      </c>
      <c r="B9" s="1" t="s">
        <v>158</v>
      </c>
      <c r="C9" s="1" t="s">
        <v>198</v>
      </c>
      <c r="D9" s="1" t="s">
        <v>199</v>
      </c>
      <c r="E9" s="1" t="s">
        <v>87</v>
      </c>
      <c r="F9" s="1" t="s">
        <v>158</v>
      </c>
      <c r="G9" s="1" t="s">
        <v>161</v>
      </c>
      <c r="H9" s="1" t="s">
        <v>162</v>
      </c>
      <c r="I9" s="1" t="s">
        <v>200</v>
      </c>
      <c r="J9" s="1" t="s">
        <v>164</v>
      </c>
      <c r="K9" s="1" t="s">
        <v>200</v>
      </c>
      <c r="L9" s="1" t="s">
        <v>200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201</v>
      </c>
      <c r="S9" s="1" t="s">
        <v>170</v>
      </c>
      <c r="T9" s="1" t="s">
        <v>171</v>
      </c>
      <c r="U9" s="1" t="s">
        <v>172</v>
      </c>
      <c r="V9" s="1" t="s">
        <v>173</v>
      </c>
    </row>
    <row r="10" s="1" customFormat="1" spans="1:22">
      <c r="A10" s="3">
        <v>999222549740322</v>
      </c>
      <c r="B10" s="1" t="s">
        <v>158</v>
      </c>
      <c r="C10" s="1" t="s">
        <v>202</v>
      </c>
      <c r="D10" s="1" t="s">
        <v>195</v>
      </c>
      <c r="E10" s="1" t="s">
        <v>81</v>
      </c>
      <c r="F10" s="1" t="s">
        <v>158</v>
      </c>
      <c r="G10" s="1" t="s">
        <v>161</v>
      </c>
      <c r="H10" s="1" t="s">
        <v>162</v>
      </c>
      <c r="I10" s="1" t="s">
        <v>196</v>
      </c>
      <c r="J10" s="1" t="s">
        <v>164</v>
      </c>
      <c r="K10" s="1" t="s">
        <v>196</v>
      </c>
      <c r="L10" s="1" t="s">
        <v>196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168</v>
      </c>
      <c r="R10" s="1" t="s">
        <v>203</v>
      </c>
      <c r="S10" s="1" t="s">
        <v>170</v>
      </c>
      <c r="T10" s="1" t="s">
        <v>171</v>
      </c>
      <c r="U10" s="1" t="s">
        <v>172</v>
      </c>
      <c r="V10" s="1" t="s">
        <v>173</v>
      </c>
    </row>
    <row r="11" s="1" customFormat="1" spans="1:22">
      <c r="A11" s="3">
        <v>999222547525750</v>
      </c>
      <c r="B11" s="1" t="s">
        <v>158</v>
      </c>
      <c r="C11" s="1" t="s">
        <v>204</v>
      </c>
      <c r="D11" s="1" t="s">
        <v>205</v>
      </c>
      <c r="E11" s="1" t="s">
        <v>206</v>
      </c>
      <c r="F11" s="1" t="s">
        <v>158</v>
      </c>
      <c r="G11" s="1" t="s">
        <v>161</v>
      </c>
      <c r="H11" s="1" t="s">
        <v>162</v>
      </c>
      <c r="I11" s="1" t="s">
        <v>207</v>
      </c>
      <c r="J11" s="1" t="s">
        <v>164</v>
      </c>
      <c r="K11" s="1" t="s">
        <v>207</v>
      </c>
      <c r="L11" s="1" t="s">
        <v>207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168</v>
      </c>
      <c r="R11" s="1" t="s">
        <v>208</v>
      </c>
      <c r="S11" s="1" t="s">
        <v>170</v>
      </c>
      <c r="T11" s="1" t="s">
        <v>171</v>
      </c>
      <c r="U11" s="1" t="s">
        <v>172</v>
      </c>
      <c r="V11" s="1" t="s">
        <v>173</v>
      </c>
    </row>
    <row r="12" s="1" customFormat="1" spans="1:22">
      <c r="A12" s="3">
        <v>999222542024131</v>
      </c>
      <c r="B12" s="1" t="s">
        <v>209</v>
      </c>
      <c r="C12" s="1" t="s">
        <v>210</v>
      </c>
      <c r="D12" s="1" t="s">
        <v>211</v>
      </c>
      <c r="E12" s="1" t="s">
        <v>71</v>
      </c>
      <c r="F12" s="1" t="s">
        <v>158</v>
      </c>
      <c r="G12" s="1" t="s">
        <v>161</v>
      </c>
      <c r="H12" s="1" t="s">
        <v>162</v>
      </c>
      <c r="I12" s="1" t="s">
        <v>212</v>
      </c>
      <c r="J12" s="1" t="s">
        <v>164</v>
      </c>
      <c r="K12" s="1" t="s">
        <v>212</v>
      </c>
      <c r="L12" s="1" t="s">
        <v>212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168</v>
      </c>
      <c r="R12" s="1" t="s">
        <v>213</v>
      </c>
      <c r="S12" s="1" t="s">
        <v>170</v>
      </c>
      <c r="T12" s="1" t="s">
        <v>171</v>
      </c>
      <c r="U12" s="1" t="s">
        <v>172</v>
      </c>
      <c r="V12" s="1" t="s">
        <v>173</v>
      </c>
    </row>
    <row r="13" s="1" customFormat="1" spans="1:22">
      <c r="A13" s="3">
        <v>999222511065307</v>
      </c>
      <c r="B13" s="1" t="s">
        <v>214</v>
      </c>
      <c r="C13" s="1" t="s">
        <v>215</v>
      </c>
      <c r="D13" s="1" t="s">
        <v>216</v>
      </c>
      <c r="E13" s="1" t="s">
        <v>65</v>
      </c>
      <c r="F13" s="1" t="s">
        <v>158</v>
      </c>
      <c r="G13" s="1" t="s">
        <v>161</v>
      </c>
      <c r="H13" s="1" t="s">
        <v>162</v>
      </c>
      <c r="I13" s="1" t="s">
        <v>217</v>
      </c>
      <c r="J13" s="1" t="s">
        <v>164</v>
      </c>
      <c r="K13" s="1" t="s">
        <v>217</v>
      </c>
      <c r="L13" s="1" t="s">
        <v>217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168</v>
      </c>
      <c r="R13" s="1" t="s">
        <v>218</v>
      </c>
      <c r="S13" s="1" t="s">
        <v>170</v>
      </c>
      <c r="T13" s="1" t="s">
        <v>171</v>
      </c>
      <c r="U13" s="1" t="s">
        <v>172</v>
      </c>
      <c r="V13" s="1" t="s">
        <v>173</v>
      </c>
    </row>
    <row r="14" s="1" customFormat="1" spans="1:22">
      <c r="A14" s="3">
        <v>999222468390583</v>
      </c>
      <c r="B14" s="1" t="s">
        <v>219</v>
      </c>
      <c r="C14" s="1" t="s">
        <v>220</v>
      </c>
      <c r="D14" s="1" t="s">
        <v>221</v>
      </c>
      <c r="E14" s="1" t="s">
        <v>222</v>
      </c>
      <c r="F14" s="1" t="s">
        <v>158</v>
      </c>
      <c r="G14" s="1" t="s">
        <v>161</v>
      </c>
      <c r="H14" s="1" t="s">
        <v>162</v>
      </c>
      <c r="I14" s="1" t="s">
        <v>223</v>
      </c>
      <c r="J14" s="1" t="s">
        <v>164</v>
      </c>
      <c r="K14" s="1" t="s">
        <v>223</v>
      </c>
      <c r="L14" s="1" t="s">
        <v>223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168</v>
      </c>
      <c r="R14" s="1" t="s">
        <v>224</v>
      </c>
      <c r="S14" s="1" t="s">
        <v>170</v>
      </c>
      <c r="T14" s="1" t="s">
        <v>171</v>
      </c>
      <c r="U14" s="1" t="s">
        <v>172</v>
      </c>
      <c r="V14" s="1" t="s">
        <v>173</v>
      </c>
    </row>
    <row r="15" s="1" customFormat="1" spans="1:22">
      <c r="A15" s="3">
        <v>999222450205627</v>
      </c>
      <c r="B15" s="1" t="s">
        <v>225</v>
      </c>
      <c r="C15" s="1" t="s">
        <v>226</v>
      </c>
      <c r="D15" s="1" t="s">
        <v>227</v>
      </c>
      <c r="E15" s="1" t="s">
        <v>228</v>
      </c>
      <c r="F15" s="1" t="s">
        <v>209</v>
      </c>
      <c r="G15" s="1" t="s">
        <v>161</v>
      </c>
      <c r="H15" s="1" t="s">
        <v>162</v>
      </c>
      <c r="I15" s="1" t="s">
        <v>229</v>
      </c>
      <c r="J15" s="1" t="s">
        <v>164</v>
      </c>
      <c r="K15" s="1" t="s">
        <v>229</v>
      </c>
      <c r="L15" s="1" t="s">
        <v>229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168</v>
      </c>
      <c r="R15" s="1" t="s">
        <v>230</v>
      </c>
      <c r="S15" s="1" t="s">
        <v>170</v>
      </c>
      <c r="T15" s="1" t="s">
        <v>171</v>
      </c>
      <c r="U15" s="1" t="s">
        <v>172</v>
      </c>
      <c r="V15" s="1" t="s">
        <v>173</v>
      </c>
    </row>
    <row r="16" s="1" customFormat="1" spans="1:22">
      <c r="A16" s="3">
        <v>999222367823113</v>
      </c>
      <c r="B16" s="1" t="s">
        <v>231</v>
      </c>
      <c r="C16" s="1" t="s">
        <v>232</v>
      </c>
      <c r="D16" s="1" t="s">
        <v>233</v>
      </c>
      <c r="E16" s="1" t="s">
        <v>234</v>
      </c>
      <c r="F16" s="1" t="s">
        <v>235</v>
      </c>
      <c r="G16" s="1" t="s">
        <v>161</v>
      </c>
      <c r="H16" s="1" t="s">
        <v>162</v>
      </c>
      <c r="I16" s="1" t="s">
        <v>236</v>
      </c>
      <c r="J16" s="1" t="s">
        <v>164</v>
      </c>
      <c r="K16" s="1" t="s">
        <v>236</v>
      </c>
      <c r="L16" s="1" t="s">
        <v>236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168</v>
      </c>
      <c r="R16" s="1" t="s">
        <v>237</v>
      </c>
      <c r="S16" s="1" t="s">
        <v>170</v>
      </c>
      <c r="T16" s="1" t="s">
        <v>171</v>
      </c>
      <c r="U16" s="1" t="s">
        <v>172</v>
      </c>
      <c r="V16" s="1" t="s">
        <v>173</v>
      </c>
    </row>
    <row r="17" s="1" customFormat="1" spans="1:22">
      <c r="A17" s="3">
        <v>999222366017739</v>
      </c>
      <c r="B17" s="1" t="s">
        <v>231</v>
      </c>
      <c r="C17" s="1" t="s">
        <v>238</v>
      </c>
      <c r="D17" s="1" t="s">
        <v>239</v>
      </c>
      <c r="E17" s="1" t="s">
        <v>31</v>
      </c>
      <c r="F17" s="1" t="s">
        <v>158</v>
      </c>
      <c r="G17" s="1" t="s">
        <v>161</v>
      </c>
      <c r="H17" s="1" t="s">
        <v>162</v>
      </c>
      <c r="I17" s="1" t="s">
        <v>240</v>
      </c>
      <c r="J17" s="1" t="s">
        <v>164</v>
      </c>
      <c r="K17" s="1" t="s">
        <v>240</v>
      </c>
      <c r="L17" s="1" t="s">
        <v>240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168</v>
      </c>
      <c r="R17" s="1" t="s">
        <v>241</v>
      </c>
      <c r="S17" s="1" t="s">
        <v>170</v>
      </c>
      <c r="T17" s="1" t="s">
        <v>171</v>
      </c>
      <c r="U17" s="1" t="s">
        <v>172</v>
      </c>
      <c r="V17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2023-02-22T01:28:54Z</dcterms:created>
  <dcterms:modified xsi:type="dcterms:W3CDTF">2023-02-22T01:37:56Z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349ADE83DE224791899714AF948E93F4</vt:lpwstr>
  </property>
  <property fmtid="{D5CDD505-2E9C-101B-9397-08002B2CF9AE}" pid="3" name="KSOProductBuildVer">
    <vt:lpwstr>2052-11.1.0.13703</vt:lpwstr>
  </property>
</Properties>
</file>