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<sst xmlns="http://schemas.openxmlformats.org/spreadsheetml/2006/main" count="253" uniqueCount="118">
  <si>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</si>
  <si>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</si>
  <si>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</si>
  <si>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</si>
  <si>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</si>
  <si>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</si>
  <si>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</si>
  <si>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</si>
  <si>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</si>
  <si>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</si>
  <si>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</si>
  <si>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</si>
  <si>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</si>
  <si>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</si>
  <si>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</si>
  <si>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</si>
  <si>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</si>
  <si>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</si>
  <si>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</si>
  <si>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</si>
  <si>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</si>
  <si>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</si>
  <si>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</si>
  <si>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</si>
  <si>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</si>
  <si>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999222774237098	</t>
  </si>
  <si>
    <t>Ctrip</t>
  </si>
  <si>
    <t>正常</t>
  </si>
  <si>
    <t>[南宁]南宁南湖地铁站亚朵酒店(46276894)</t>
  </si>
  <si>
    <t>雅致大床房&lt;双人入住&gt;&lt;内宾&gt;&lt;预付&gt;&lt;单早&gt;</t>
  </si>
  <si>
    <t>CNY</t>
  </si>
  <si>
    <t>李雅娟,郭柯岭</t>
  </si>
  <si>
    <t>CA11323230222CNY</t>
  </si>
  <si>
    <t>未提现</t>
  </si>
  <si>
    <t>携程开票</t>
  </si>
  <si>
    <t xml:space="preserve">3037857	</t>
  </si>
  <si>
    <t xml:space="preserve">	</t>
  </si>
  <si>
    <t xml:space="preserve">999222796924514	</t>
  </si>
  <si>
    <t>[十堰]十堰堰丰酒店(85214258)</t>
  </si>
  <si>
    <t>豪华标间&lt;双人入住&gt;&lt;内宾&gt;&lt;预付&gt;&lt;双早&gt;</t>
  </si>
  <si>
    <t>李家强</t>
  </si>
  <si>
    <t xml:space="preserve">3041715	</t>
  </si>
  <si>
    <t xml:space="preserve">1626788967263272981	</t>
  </si>
  <si>
    <t xml:space="preserve">999222796957622	</t>
  </si>
  <si>
    <t>李琳</t>
  </si>
  <si>
    <t xml:space="preserve">3041720	</t>
  </si>
  <si>
    <t xml:space="preserve">1626789527441936431	</t>
  </si>
  <si>
    <t xml:space="preserve">999222798234122	</t>
  </si>
  <si>
    <t>[海宁]海宁皮革城南关厢亚朵酒店(46275407)</t>
  </si>
  <si>
    <t>行政大床房&lt;双人入住&gt;&lt;内宾&gt;&lt;预付&gt;&lt;单早&gt;</t>
  </si>
  <si>
    <t>宋振</t>
  </si>
  <si>
    <t xml:space="preserve">3041957	</t>
  </si>
  <si>
    <t xml:space="preserve">999222799826915	</t>
  </si>
  <si>
    <t>[济南]济南五洲至尊酒店(77170765)</t>
  </si>
  <si>
    <t>舒适大床间&lt;双人入住&gt;&lt;内宾&gt;&lt;预付&gt;&lt;无早&gt;</t>
  </si>
  <si>
    <t>张子涵</t>
  </si>
  <si>
    <t xml:space="preserve">3042340	</t>
  </si>
  <si>
    <t xml:space="preserve">1626838240688377950	</t>
  </si>
  <si>
    <t xml:space="preserve">999222799839082	</t>
  </si>
  <si>
    <t>郝嘉起</t>
  </si>
  <si>
    <t xml:space="preserve">3042345	</t>
  </si>
  <si>
    <t xml:space="preserve">1626838536726548561	</t>
  </si>
  <si>
    <t>，</t>
  </si>
  <si>
    <t>A230222102940481</t>
  </si>
  <si>
    <t>CNY / HKD 当前参考汇率: 1.137486061</t>
  </si>
  <si>
    <t>总计：2359.83 CNY/
2684.27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</si>
  <si>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</si>
  <si>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</si>
  <si>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</si>
  <si>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</si>
  <si>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</si>
  <si>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</si>
  <si>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</si>
  <si>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</si>
  <si>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</si>
  <si>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</si>
  <si>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</si>
  <si>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</si>
  <si>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</si>
  <si>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</si>
  <si>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</si>
  <si>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</si>
  <si>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</si>
  <si>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</si>
  <si>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</si>
  <si>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2023-02-18</t>
  </si>
  <si>
    <t>3042345</t>
  </si>
  <si>
    <t>济南五洲至尊酒店</t>
  </si>
  <si>
    <t>2023-02-19</t>
  </si>
  <si>
    <t>退房日月结</t>
  </si>
  <si>
    <t>102.21</t>
  </si>
  <si>
    <t>RMB</t>
  </si>
  <si>
    <t>0</t>
  </si>
  <si>
    <t>0.00</t>
  </si>
  <si>
    <t>携程汇智国内直连</t>
  </si>
  <si>
    <t>1861</t>
  </si>
  <si>
    <t>2023-02-18 14:58:27</t>
  </si>
  <si>
    <t>否</t>
  </si>
  <si>
    <t>汇智国际旅游发展有限公司</t>
  </si>
  <si>
    <t>直连</t>
  </si>
  <si>
    <t>中国</t>
  </si>
  <si>
    <t>3042340</t>
  </si>
  <si>
    <t>2023-02-18 14:57:17</t>
  </si>
  <si>
    <t>3041957</t>
  </si>
  <si>
    <t>海宁皮革城南关厢亚朵酒店</t>
  </si>
  <si>
    <t>347.13</t>
  </si>
  <si>
    <t>2023-02-18 13:08:21</t>
  </si>
  <si>
    <t>3041720</t>
  </si>
  <si>
    <t>十堰堰丰酒店</t>
  </si>
  <si>
    <t>209.88</t>
  </si>
  <si>
    <t>2023-02-18 11:43:42</t>
  </si>
  <si>
    <t>3041715</t>
  </si>
  <si>
    <t>2023-02-18 11:41:29</t>
  </si>
  <si>
    <t>2023-02-17</t>
  </si>
  <si>
    <t>3037857</t>
  </si>
  <si>
    <t>南宁南湖地铁站亚朵酒店</t>
  </si>
  <si>
    <t>1388.52</t>
  </si>
  <si>
    <t>2023-02-17 07:34:10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</si>
</sst>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247650</xdr:colOff>
      <xdr:row>54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6678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44974</v>
      </c>
      <c r="G2" s="6">
        <v>44976</v>
      </c>
      <c r="H2" s="4">
        <v>2</v>
      </c>
      <c r="I2" s="4">
        <v>2</v>
      </c>
      <c r="J2" s="4">
        <v>4</v>
      </c>
      <c r="K2" s="4" t="s">
        <v>30</v>
      </c>
      <c r="L2" s="4">
        <v>1388.52</v>
      </c>
      <c r="M2" s="4">
        <v>1388.52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44974</v>
      </c>
      <c r="S2" s="6">
        <v>44979</v>
      </c>
      <c r="T2" s="4" t="s">
        <v>34</v>
      </c>
      <c r="U2" s="4">
        <v>1388.52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44975</v>
      </c>
      <c r="G3" s="6">
        <v>44976</v>
      </c>
      <c r="H3" s="4">
        <v>1</v>
      </c>
      <c r="I3" s="4">
        <v>1</v>
      </c>
      <c r="J3" s="4">
        <v>1</v>
      </c>
      <c r="K3" s="4" t="s">
        <v>30</v>
      </c>
      <c r="L3" s="4">
        <v>209.88</v>
      </c>
      <c r="M3" s="4">
        <v>209.88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44975</v>
      </c>
      <c r="S3" s="6">
        <v>44979</v>
      </c>
      <c r="T3" s="4" t="s">
        <v>34</v>
      </c>
      <c r="U3" s="4">
        <v>209.88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44975</v>
      </c>
      <c r="G4" s="6">
        <v>44976</v>
      </c>
      <c r="H4" s="4">
        <v>1</v>
      </c>
      <c r="I4" s="4">
        <v>1</v>
      </c>
      <c r="J4" s="4">
        <v>1</v>
      </c>
      <c r="K4" s="4" t="s">
        <v>30</v>
      </c>
      <c r="L4" s="4">
        <v>209.88</v>
      </c>
      <c r="M4" s="4">
        <v>209.88</v>
      </c>
      <c r="N4" s="4" t="s">
        <v>44</v>
      </c>
      <c r="O4" s="4" t="s">
        <v>32</v>
      </c>
      <c r="P4" s="4" t="s">
        <v>33</v>
      </c>
      <c r="Q4" s="4">
        <v>0</v>
      </c>
      <c r="R4" s="7">
        <v>44975</v>
      </c>
      <c r="S4" s="6">
        <v>44979</v>
      </c>
      <c r="T4" s="4" t="s">
        <v>34</v>
      </c>
      <c r="U4" s="4">
        <v>209.88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44975</v>
      </c>
      <c r="G5" s="6">
        <v>44976</v>
      </c>
      <c r="H5" s="4">
        <v>1</v>
      </c>
      <c r="I5" s="4">
        <v>1</v>
      </c>
      <c r="J5" s="4">
        <v>1</v>
      </c>
      <c r="K5" s="4" t="s">
        <v>30</v>
      </c>
      <c r="L5" s="4">
        <v>347.13</v>
      </c>
      <c r="M5" s="4">
        <v>347.13</v>
      </c>
      <c r="N5" s="4" t="s">
        <v>50</v>
      </c>
      <c r="O5" s="4" t="s">
        <v>32</v>
      </c>
      <c r="P5" s="4" t="s">
        <v>33</v>
      </c>
      <c r="Q5" s="4">
        <v>0</v>
      </c>
      <c r="R5" s="7">
        <v>44975</v>
      </c>
      <c r="S5" s="6">
        <v>44979</v>
      </c>
      <c r="T5" s="4" t="s">
        <v>34</v>
      </c>
      <c r="U5" s="4">
        <v>347.13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44975</v>
      </c>
      <c r="G6" s="6">
        <v>44976</v>
      </c>
      <c r="H6" s="4">
        <v>1</v>
      </c>
      <c r="I6" s="4">
        <v>1</v>
      </c>
      <c r="J6" s="4">
        <v>1</v>
      </c>
      <c r="K6" s="4" t="s">
        <v>30</v>
      </c>
      <c r="L6" s="4">
        <v>102.21</v>
      </c>
      <c r="M6" s="4">
        <v>102.21</v>
      </c>
      <c r="N6" s="4" t="s">
        <v>55</v>
      </c>
      <c r="O6" s="4" t="s">
        <v>32</v>
      </c>
      <c r="P6" s="4" t="s">
        <v>33</v>
      </c>
      <c r="Q6" s="4">
        <v>0</v>
      </c>
      <c r="R6" s="7">
        <v>44975</v>
      </c>
      <c r="S6" s="6">
        <v>44979</v>
      </c>
      <c r="T6" s="4" t="s">
        <v>34</v>
      </c>
      <c r="U6" s="4">
        <v>102.21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44975</v>
      </c>
      <c r="G7" s="6">
        <v>44976</v>
      </c>
      <c r="H7" s="4">
        <v>1</v>
      </c>
      <c r="I7" s="4">
        <v>1</v>
      </c>
      <c r="J7" s="4">
        <v>1</v>
      </c>
      <c r="K7" s="4" t="s">
        <v>30</v>
      </c>
      <c r="L7" s="4">
        <v>102.21</v>
      </c>
      <c r="M7" s="4">
        <v>102.21</v>
      </c>
      <c r="N7" s="4" t="s">
        <v>59</v>
      </c>
      <c r="O7" s="4" t="s">
        <v>32</v>
      </c>
      <c r="P7" s="4" t="s">
        <v>33</v>
      </c>
      <c r="Q7" s="4">
        <v>0</v>
      </c>
      <c r="R7" s="7">
        <v>44975</v>
      </c>
      <c r="S7" s="6">
        <v>44979</v>
      </c>
      <c r="T7" s="4" t="s">
        <v>34</v>
      </c>
      <c r="U7" s="4">
        <v>102.21</v>
      </c>
      <c r="V7" s="4">
        <v>0</v>
      </c>
      <c r="W7" s="4">
        <v>0</v>
      </c>
      <c r="X7" s="4" t="s">
        <v>60</v>
      </c>
      <c r="Y7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999222774237098</v>
      </c>
      <c r="B2" s="6">
        <v>44974</v>
      </c>
      <c r="C2" s="6">
        <v>44976</v>
      </c>
      <c r="D2" s="4">
        <v>1388.52</v>
      </c>
      <c r="E2" s="4" t="str">
        <f>VLOOKUP(A2,HOP!A:L,12,0)</f>
        <v>1388.52</v>
      </c>
      <c r="F2" s="4" t="str">
        <f>VLOOKUP(A2,HOP!A:C,3,0)</f>
        <v>3037857</v>
      </c>
      <c r="G2" s="4">
        <f>D2-E2</f>
        <v>0</v>
      </c>
      <c r="H2" s="4" t="str">
        <f>$H$1&amp;F2</f>
        <v>，3037857</v>
      </c>
      <c r="I2" s="4" t="str">
        <f>VLOOKUP(A2,HOP!A:U,21,0)</f>
        <v>直连</v>
      </c>
    </row>
    <row r="3" s="4" customFormat="1" spans="1:9">
      <c r="A3" s="5">
        <v>999222796924514</v>
      </c>
      <c r="B3" s="6">
        <v>44975</v>
      </c>
      <c r="C3" s="6">
        <v>44976</v>
      </c>
      <c r="D3" s="4">
        <v>209.88</v>
      </c>
      <c r="E3" s="4" t="str">
        <f>VLOOKUP(A3,HOP!A:L,12,0)</f>
        <v>209.88</v>
      </c>
      <c r="F3" s="4" t="str">
        <f>VLOOKUP(A3,HOP!A:C,3,0)</f>
        <v>3041715</v>
      </c>
      <c r="G3" s="4">
        <f>D3-E3</f>
        <v>0</v>
      </c>
      <c r="H3" s="4" t="str">
        <f>$H$1&amp;F3</f>
        <v>，3041715</v>
      </c>
      <c r="I3" s="4" t="str">
        <f>VLOOKUP(A3,HOP!A:U,21,0)</f>
        <v>直连</v>
      </c>
    </row>
    <row r="4" s="4" customFormat="1" spans="1:9">
      <c r="A4" s="5">
        <v>999222796957622</v>
      </c>
      <c r="B4" s="6">
        <v>44975</v>
      </c>
      <c r="C4" s="6">
        <v>44976</v>
      </c>
      <c r="D4" s="4">
        <v>209.88</v>
      </c>
      <c r="E4" s="4" t="str">
        <f>VLOOKUP(A4,HOP!A:L,12,0)</f>
        <v>209.88</v>
      </c>
      <c r="F4" s="4" t="str">
        <f>VLOOKUP(A4,HOP!A:C,3,0)</f>
        <v>3041720</v>
      </c>
      <c r="G4" s="4">
        <f>D4-E4</f>
        <v>0</v>
      </c>
      <c r="H4" s="4" t="str">
        <f>$H$1&amp;F4</f>
        <v>，3041720</v>
      </c>
      <c r="I4" s="4" t="str">
        <f>VLOOKUP(A4,HOP!A:U,21,0)</f>
        <v>直连</v>
      </c>
    </row>
    <row r="5" s="4" customFormat="1" spans="1:9">
      <c r="A5" s="5">
        <v>999222798234122</v>
      </c>
      <c r="B5" s="6">
        <v>44975</v>
      </c>
      <c r="C5" s="6">
        <v>44976</v>
      </c>
      <c r="D5" s="4">
        <v>347.13</v>
      </c>
      <c r="E5" s="4" t="str">
        <f>VLOOKUP(A5,HOP!A:L,12,0)</f>
        <v>347.13</v>
      </c>
      <c r="F5" s="4" t="str">
        <f>VLOOKUP(A5,HOP!A:C,3,0)</f>
        <v>3041957</v>
      </c>
      <c r="G5" s="4">
        <f>D5-E5</f>
        <v>0</v>
      </c>
      <c r="H5" s="4" t="str">
        <f>$H$1&amp;F5</f>
        <v>，3041957</v>
      </c>
      <c r="I5" s="4" t="str">
        <f>VLOOKUP(A5,HOP!A:U,21,0)</f>
        <v>直连</v>
      </c>
    </row>
    <row r="6" s="4" customFormat="1" spans="1:9">
      <c r="A6" s="5">
        <v>999222799826915</v>
      </c>
      <c r="B6" s="6">
        <v>44975</v>
      </c>
      <c r="C6" s="6">
        <v>44976</v>
      </c>
      <c r="D6" s="4">
        <v>102.21</v>
      </c>
      <c r="E6" s="4" t="str">
        <f>VLOOKUP(A6,HOP!A:L,12,0)</f>
        <v>102.21</v>
      </c>
      <c r="F6" s="4" t="str">
        <f>VLOOKUP(A6,HOP!A:C,3,0)</f>
        <v>3042340</v>
      </c>
      <c r="G6" s="4">
        <f>D6-E6</f>
        <v>0</v>
      </c>
      <c r="H6" s="4" t="str">
        <f>$H$1&amp;F6</f>
        <v>，3042340</v>
      </c>
      <c r="I6" s="4" t="str">
        <f>VLOOKUP(A6,HOP!A:U,21,0)</f>
        <v>直连</v>
      </c>
    </row>
    <row r="7" s="4" customFormat="1" spans="1:9">
      <c r="A7" s="5">
        <v>999222799839082</v>
      </c>
      <c r="B7" s="6">
        <v>44975</v>
      </c>
      <c r="C7" s="6">
        <v>44976</v>
      </c>
      <c r="D7" s="4">
        <v>102.21</v>
      </c>
      <c r="E7" s="4" t="str">
        <f>VLOOKUP(A7,HOP!A:L,12,0)</f>
        <v>102.21</v>
      </c>
      <c r="F7" s="4" t="str">
        <f>VLOOKUP(A7,HOP!A:C,3,0)</f>
        <v>3042345</v>
      </c>
      <c r="G7" s="4">
        <f>D7-E7</f>
        <v>0</v>
      </c>
      <c r="H7" s="4" t="str">
        <f>$H$1&amp;F7</f>
        <v>，3042345</v>
      </c>
      <c r="I7" s="4" t="str">
        <f>VLOOKUP(A7,HOP!A:U,21,0)</f>
        <v>直连</v>
      </c>
    </row>
    <row r="10" spans="4:4">
      <c r="D10" s="4">
        <f>SUM(D2:D9)</f>
        <v>2359.83</v>
      </c>
    </row>
    <row r="16" spans="1:1">
      <c r="A16" s="4" t="s">
        <v>63</v>
      </c>
    </row>
    <row r="17" spans="1:1">
      <c r="A17" s="4" t="s">
        <v>64</v>
      </c>
    </row>
    <row r="18" spans="1:1">
      <c r="A18" s="4" t="s">
        <v>65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999222799839082</v>
      </c>
      <c r="B2" s="1" t="s">
        <v>85</v>
      </c>
      <c r="C2" s="1" t="s">
        <v>86</v>
      </c>
      <c r="D2" s="1" t="s">
        <v>87</v>
      </c>
      <c r="E2" s="1" t="s">
        <v>59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999222799826915</v>
      </c>
      <c r="B3" s="1" t="s">
        <v>85</v>
      </c>
      <c r="C3" s="1" t="s">
        <v>101</v>
      </c>
      <c r="D3" s="1" t="s">
        <v>87</v>
      </c>
      <c r="E3" s="1" t="s">
        <v>55</v>
      </c>
      <c r="F3" s="1" t="s">
        <v>85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90</v>
      </c>
      <c r="L3" s="1" t="s">
        <v>90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102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999222798234122</v>
      </c>
      <c r="B4" s="1" t="s">
        <v>85</v>
      </c>
      <c r="C4" s="1" t="s">
        <v>103</v>
      </c>
      <c r="D4" s="1" t="s">
        <v>104</v>
      </c>
      <c r="E4" s="1" t="s">
        <v>50</v>
      </c>
      <c r="F4" s="1" t="s">
        <v>85</v>
      </c>
      <c r="G4" s="1" t="s">
        <v>88</v>
      </c>
      <c r="H4" s="1" t="s">
        <v>89</v>
      </c>
      <c r="I4" s="1" t="s">
        <v>105</v>
      </c>
      <c r="J4" s="1" t="s">
        <v>91</v>
      </c>
      <c r="K4" s="1" t="s">
        <v>105</v>
      </c>
      <c r="L4" s="1" t="s">
        <v>105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106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999222796957622</v>
      </c>
      <c r="B5" s="1" t="s">
        <v>85</v>
      </c>
      <c r="C5" s="1" t="s">
        <v>107</v>
      </c>
      <c r="D5" s="1" t="s">
        <v>108</v>
      </c>
      <c r="E5" s="1" t="s">
        <v>44</v>
      </c>
      <c r="F5" s="1" t="s">
        <v>85</v>
      </c>
      <c r="G5" s="1" t="s">
        <v>88</v>
      </c>
      <c r="H5" s="1" t="s">
        <v>89</v>
      </c>
      <c r="I5" s="1" t="s">
        <v>109</v>
      </c>
      <c r="J5" s="1" t="s">
        <v>91</v>
      </c>
      <c r="K5" s="1" t="s">
        <v>109</v>
      </c>
      <c r="L5" s="1" t="s">
        <v>109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110</v>
      </c>
      <c r="S5" s="1" t="s">
        <v>97</v>
      </c>
      <c r="T5" s="1" t="s">
        <v>98</v>
      </c>
      <c r="U5" s="1" t="s">
        <v>99</v>
      </c>
      <c r="V5" s="1" t="s">
        <v>100</v>
      </c>
    </row>
    <row r="6" s="1" customFormat="1" spans="1:22">
      <c r="A6" s="3">
        <v>999222796924514</v>
      </c>
      <c r="B6" s="1" t="s">
        <v>85</v>
      </c>
      <c r="C6" s="1" t="s">
        <v>111</v>
      </c>
      <c r="D6" s="1" t="s">
        <v>108</v>
      </c>
      <c r="E6" s="1" t="s">
        <v>40</v>
      </c>
      <c r="F6" s="1" t="s">
        <v>85</v>
      </c>
      <c r="G6" s="1" t="s">
        <v>88</v>
      </c>
      <c r="H6" s="1" t="s">
        <v>89</v>
      </c>
      <c r="I6" s="1" t="s">
        <v>109</v>
      </c>
      <c r="J6" s="1" t="s">
        <v>91</v>
      </c>
      <c r="K6" s="1" t="s">
        <v>109</v>
      </c>
      <c r="L6" s="1" t="s">
        <v>109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112</v>
      </c>
      <c r="S6" s="1" t="s">
        <v>97</v>
      </c>
      <c r="T6" s="1" t="s">
        <v>98</v>
      </c>
      <c r="U6" s="1" t="s">
        <v>99</v>
      </c>
      <c r="V6" s="1" t="s">
        <v>100</v>
      </c>
    </row>
    <row r="7" s="1" customFormat="1" spans="1:22">
      <c r="A7" s="3">
        <v>999222774237098</v>
      </c>
      <c r="B7" s="1" t="s">
        <v>113</v>
      </c>
      <c r="C7" s="1" t="s">
        <v>114</v>
      </c>
      <c r="D7" s="1" t="s">
        <v>115</v>
      </c>
      <c r="E7" s="1" t="s">
        <v>31</v>
      </c>
      <c r="F7" s="1" t="s">
        <v>113</v>
      </c>
      <c r="G7" s="1" t="s">
        <v>88</v>
      </c>
      <c r="H7" s="1" t="s">
        <v>89</v>
      </c>
      <c r="I7" s="1" t="s">
        <v>116</v>
      </c>
      <c r="J7" s="1" t="s">
        <v>91</v>
      </c>
      <c r="K7" s="1" t="s">
        <v>116</v>
      </c>
      <c r="L7" s="1" t="s">
        <v>116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117</v>
      </c>
      <c r="S7" s="1" t="s">
        <v>97</v>
      </c>
      <c r="T7" s="1" t="s">
        <v>98</v>
      </c>
      <c r="U7" s="1" t="s">
        <v>99</v>
      </c>
      <c r="V7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2023-02-22T02:21:48Z</dcterms:created>
  <dcterms:modified xsi:type="dcterms:W3CDTF">2023-02-22T02:31:13Z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DF9287D89E4B490BA89DA59838770461</vt:lpwstr>
  </property>
  <property fmtid="{D5CDD505-2E9C-101B-9397-08002B2CF9AE}" pid="3" name="KSOProductBuildVer">
    <vt:lpwstr>2052-11.1.0.13703</vt:lpwstr>
  </property>
</Properties>
</file>