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对账!$A$1:$X$11</definedName>
  </definedNames>
  <calcPr calcId="144525"/>
</workbook>
</file>

<file path=xl/sharedStrings.xml><?xml version="1.0" encoding="utf-8"?>
<sst xmlns="http://schemas.openxmlformats.org/spreadsheetml/2006/main" count="377" uniqueCount="189">
  <si>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</si>
  <si>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</si>
  <si>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</si>
  <si>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</si>
  <si>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</si>
  <si>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</si>
  <si>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</si>
  <si>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</si>
  <si>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</si>
  <si>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</si>
  <si>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</si>
  <si>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</si>
  <si>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</si>
  <si>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</si>
  <si>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</si>
  <si>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</si>
  <si>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</si>
  <si>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</si>
  <si>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</si>
  <si>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</si>
  <si>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</si>
  <si>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</si>
  <si>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</si>
  <si>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</si>
  <si>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</si>
  <si>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18949861556	</t>
  </si>
  <si>
    <t>Ctrip</t>
  </si>
  <si>
    <t>正常</t>
  </si>
  <si>
    <t>[巴洛克]德禺海滩度假酒店(De Rhu Beach Resort)(39664763)</t>
  </si>
  <si>
    <t>高级双人房&lt;2人入住&gt;&lt;不退款&gt;</t>
  </si>
  <si>
    <t>USD</t>
  </si>
  <si>
    <t>BIN IBRAHIM/NORDIN,BIN IBRAHIM/NORDIN</t>
  </si>
  <si>
    <t>CA5326230222USD</t>
  </si>
  <si>
    <t>未提现</t>
  </si>
  <si>
    <t>携程开票</t>
  </si>
  <si>
    <t xml:space="preserve">2687201	</t>
  </si>
  <si>
    <t xml:space="preserve">	</t>
  </si>
  <si>
    <t xml:space="preserve">18954214956	</t>
  </si>
  <si>
    <t>[仁川]仁川高高民宿(Gogo House Incheon)(37225257)</t>
  </si>
  <si>
    <t>双人房 (1Queen 150*200cm)&lt;2人入住&gt;&lt;不退款&gt;</t>
  </si>
  <si>
    <t>KATAYAMA/SATOKO</t>
  </si>
  <si>
    <t xml:space="preserve">2022091510	</t>
  </si>
  <si>
    <t xml:space="preserve">21830768391	</t>
  </si>
  <si>
    <t>[邦劳]阿罗纳海滩赫纳度假村(Henann Resort Alona Beach)(44689995)</t>
  </si>
  <si>
    <t>尊贵房&lt;2人入住&gt;&lt;不退款&gt;</t>
  </si>
  <si>
    <t>Lee/JinYi,Lee/JinYi</t>
  </si>
  <si>
    <t xml:space="preserve">2817009	</t>
  </si>
  <si>
    <t>取消</t>
  </si>
  <si>
    <t xml:space="preserve">21846198422	</t>
  </si>
  <si>
    <t>[曼谷]曼谷铂尔曼皇权酒店 (SHA Plus+)(Pullman Bangkok King Power)(37197346)</t>
  </si>
  <si>
    <t>高级房&lt;2人入住&gt;&lt;不退款&gt;</t>
  </si>
  <si>
    <t>Hines/Jacob</t>
  </si>
  <si>
    <t xml:space="preserve">2832549	</t>
  </si>
  <si>
    <t xml:space="preserve">1171041	</t>
  </si>
  <si>
    <t xml:space="preserve">999221916237106	</t>
  </si>
  <si>
    <t>[巴黎]蒙帕纳斯和睦酒店(Hotel Concorde Montparnasse)(48387462)</t>
  </si>
  <si>
    <t>经典双人房&lt;2人入住&gt;&lt;不退款&gt;</t>
  </si>
  <si>
    <t>ZHANG/SHENGGANG,HUANG/QINGXIANG</t>
  </si>
  <si>
    <t xml:space="preserve">2872817	</t>
  </si>
  <si>
    <t xml:space="preserve">Acknowledged	</t>
  </si>
  <si>
    <t xml:space="preserve">999222555250403	</t>
  </si>
  <si>
    <t>[曼谷]曼谷亚洲酒店(Asia Hotel Bangkok)(37200463)</t>
  </si>
  <si>
    <t>行政房&lt;2人入住&gt;&lt;不退款&gt;</t>
  </si>
  <si>
    <t>Rotherham/Steven,Rotherham/Steven</t>
  </si>
  <si>
    <t xml:space="preserve">3007816	</t>
  </si>
  <si>
    <t xml:space="preserve">-1452225107	</t>
  </si>
  <si>
    <t xml:space="preserve">999222689521752	</t>
  </si>
  <si>
    <t>[吉隆坡]吉隆坡维雅酒店(VE Hotel &amp; Residence)(37209687)</t>
  </si>
  <si>
    <t>豪华房&lt;2人入住&gt;&lt;不退款&gt;&lt;早餐&gt;</t>
  </si>
  <si>
    <t>SHEN/WEI</t>
  </si>
  <si>
    <t xml:space="preserve">3026448	</t>
  </si>
  <si>
    <t xml:space="preserve">999222758609049	</t>
  </si>
  <si>
    <t>[芭堤雅]芭提雅摩达斯度假村(Pattaya Modus Beachfront Resort)(37251787)</t>
  </si>
  <si>
    <t>高级房（双床）&lt;2人入住&gt;&lt;不退款&gt;</t>
  </si>
  <si>
    <t>Butturini/Cristian,Butturini/Cristian</t>
  </si>
  <si>
    <t xml:space="preserve">3035100	</t>
  </si>
  <si>
    <t xml:space="preserve">999222778094298	</t>
  </si>
  <si>
    <t>[甲米]甜蜜滨海度假酒店 - 悬念 - 奥南海滩 (政府卫生认证)(Sugar Marina Resort-Cliffhanger-Aonang (SHA Extra Plus))(44793720)</t>
  </si>
  <si>
    <t>池景高级房&lt;2人入住&gt;&lt;不退款&gt;</t>
  </si>
  <si>
    <t>Askari/Hossein</t>
  </si>
  <si>
    <t xml:space="preserve">3038437	</t>
  </si>
  <si>
    <t xml:space="preserve">1458789073	</t>
  </si>
  <si>
    <t xml:space="preserve">999222801926559	</t>
  </si>
  <si>
    <t>[洛杉矶]洛杉矶机场希尔顿酒店(Hilton Los Angeles Airport)(37209498)</t>
  </si>
  <si>
    <t>跑道景特大床房&lt;2人入住&gt;&lt;不退款&gt;</t>
  </si>
  <si>
    <t>CHENG/WENYU</t>
  </si>
  <si>
    <t xml:space="preserve">3042993	</t>
  </si>
  <si>
    <t>，</t>
  </si>
  <si>
    <t>A230222111916481</t>
  </si>
  <si>
    <t>A230222112014481</t>
  </si>
  <si>
    <t>USD / HKD 当前参考汇率: 7.8443</t>
  </si>
  <si>
    <t>总计：1359 USD/
10660.4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</si>
  <si>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</si>
  <si>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</si>
  <si>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</si>
  <si>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</si>
  <si>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</si>
  <si>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</si>
  <si>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</si>
  <si>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</si>
  <si>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</si>
  <si>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</si>
  <si>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</si>
  <si>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</si>
  <si>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</si>
  <si>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</si>
  <si>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</si>
  <si>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</si>
  <si>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</si>
  <si>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</si>
  <si>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</si>
  <si>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2023-02-18</t>
  </si>
  <si>
    <t>3042993</t>
  </si>
  <si>
    <t>洛杉矶机场希尔顿酒店</t>
  </si>
  <si>
    <t>CHENG WENYU</t>
  </si>
  <si>
    <t>2023-02-19</t>
  </si>
  <si>
    <t>退房日周结</t>
  </si>
  <si>
    <t>1357.57</t>
  </si>
  <si>
    <t>197.00</t>
  </si>
  <si>
    <t>0</t>
  </si>
  <si>
    <t>0.00</t>
  </si>
  <si>
    <t>携程盛景国际直连</t>
  </si>
  <si>
    <t>01.010677</t>
  </si>
  <si>
    <t>2023-02-18 17:59:11</t>
  </si>
  <si>
    <t>否</t>
  </si>
  <si>
    <t>汇智国际旅游发展有限公司</t>
  </si>
  <si>
    <t>直连</t>
  </si>
  <si>
    <t>美国</t>
  </si>
  <si>
    <t>2023-02-17</t>
  </si>
  <si>
    <t>3038437</t>
  </si>
  <si>
    <t>甜蜜滨海度假酒店 - 悬念 - 奥南海滩</t>
  </si>
  <si>
    <t>Askari Hossein</t>
  </si>
  <si>
    <t>461.07</t>
  </si>
  <si>
    <t>67.00</t>
  </si>
  <si>
    <t>2023-02-17 11:54:00</t>
  </si>
  <si>
    <t>泰国</t>
  </si>
  <si>
    <t>2023-02-16</t>
  </si>
  <si>
    <t>3035100</t>
  </si>
  <si>
    <t>芭堤雅摩达斯度假村</t>
  </si>
  <si>
    <t>Butturini Cristian,Butturini Cristian</t>
  </si>
  <si>
    <t>1126.37</t>
  </si>
  <si>
    <t>164.00</t>
  </si>
  <si>
    <t>2023-02-16 11:55:58</t>
  </si>
  <si>
    <t>2023-02-12</t>
  </si>
  <si>
    <t>3026448</t>
  </si>
  <si>
    <t>吉隆坡维雅酒店</t>
  </si>
  <si>
    <t>SHEN WEI</t>
  </si>
  <si>
    <t>751.08</t>
  </si>
  <si>
    <t>110.00</t>
  </si>
  <si>
    <t>2023-02-14 11:25:24</t>
  </si>
  <si>
    <t>直采</t>
  </si>
  <si>
    <t>马来西亚</t>
  </si>
  <si>
    <t>2023-02-06</t>
  </si>
  <si>
    <t>3007816</t>
  </si>
  <si>
    <t>曼谷亚洲酒店</t>
  </si>
  <si>
    <t>Rotherham Steven,Rotherham Steven</t>
  </si>
  <si>
    <t>313.44</t>
  </si>
  <si>
    <t>46.00</t>
  </si>
  <si>
    <t>2023-02-06 11:49:44</t>
  </si>
  <si>
    <t>2022-12-14</t>
  </si>
  <si>
    <t>2872817</t>
  </si>
  <si>
    <t>蒙帕纳斯和睦酒店</t>
  </si>
  <si>
    <t>ZHANG SHENGGANG,HUANG QINGXIANG</t>
  </si>
  <si>
    <t>3115.28</t>
  </si>
  <si>
    <t>447.00</t>
  </si>
  <si>
    <t>2022-12-14 15:04:11</t>
  </si>
  <si>
    <t>法国</t>
  </si>
  <si>
    <t>2022-11-29</t>
  </si>
  <si>
    <t>2832549</t>
  </si>
  <si>
    <t>曼谷铂尔曼皇权酒店</t>
  </si>
  <si>
    <t>Hines Jacob</t>
  </si>
  <si>
    <t>1676.18</t>
  </si>
  <si>
    <t>232.00</t>
  </si>
  <si>
    <t>2022-11-29 19:37:12</t>
  </si>
  <si>
    <t>2022-09-12</t>
  </si>
  <si>
    <t>2689201</t>
  </si>
  <si>
    <t>仁川高高民宿</t>
  </si>
  <si>
    <t>KATAYAMA SATOKO</t>
  </si>
  <si>
    <t>361.10</t>
  </si>
  <si>
    <t>52.00</t>
  </si>
  <si>
    <t>2022-09-12 21:28:25</t>
  </si>
  <si>
    <t>韩国</t>
  </si>
  <si>
    <t>2022-09-11</t>
  </si>
  <si>
    <t>2687201</t>
  </si>
  <si>
    <t>关丹德禺海滩度假酒店</t>
  </si>
  <si>
    <t>BIN IBRAHIM NORDIN,BIN IBRAHIM NORDIN</t>
  </si>
  <si>
    <t>305.55</t>
  </si>
  <si>
    <t>44.00</t>
  </si>
  <si>
    <t>2022-09-11 10:33:27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</si>
</sst>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14</xdr:col>
      <xdr:colOff>133350</xdr:colOff>
      <xdr:row>54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943350"/>
          <a:ext cx="10220325" cy="5143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44975</v>
      </c>
      <c r="G2" s="6">
        <v>44976</v>
      </c>
      <c r="H2" s="4">
        <v>1</v>
      </c>
      <c r="I2" s="4">
        <v>1</v>
      </c>
      <c r="J2" s="4">
        <v>1</v>
      </c>
      <c r="K2" s="4" t="s">
        <v>30</v>
      </c>
      <c r="L2" s="4">
        <v>44</v>
      </c>
      <c r="M2" s="4">
        <v>44</v>
      </c>
      <c r="N2" s="4" t="s">
        <v>31</v>
      </c>
      <c r="O2" s="4" t="s">
        <v>32</v>
      </c>
      <c r="P2" s="4" t="s">
        <v>33</v>
      </c>
      <c r="Q2" s="4">
        <v>0</v>
      </c>
      <c r="R2" s="7">
        <v>44815</v>
      </c>
      <c r="S2" s="6">
        <v>44979</v>
      </c>
      <c r="T2" s="4" t="s">
        <v>34</v>
      </c>
      <c r="U2" s="4">
        <v>44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44975</v>
      </c>
      <c r="G3" s="6">
        <v>44976</v>
      </c>
      <c r="H3" s="4">
        <v>1</v>
      </c>
      <c r="I3" s="4">
        <v>1</v>
      </c>
      <c r="J3" s="4">
        <v>1</v>
      </c>
      <c r="K3" s="4" t="s">
        <v>30</v>
      </c>
      <c r="L3" s="4">
        <v>52</v>
      </c>
      <c r="M3" s="4">
        <v>52</v>
      </c>
      <c r="N3" s="4" t="s">
        <v>40</v>
      </c>
      <c r="O3" s="4" t="s">
        <v>32</v>
      </c>
      <c r="P3" s="4" t="s">
        <v>33</v>
      </c>
      <c r="Q3" s="4">
        <v>0</v>
      </c>
      <c r="R3" s="7">
        <v>44816</v>
      </c>
      <c r="S3" s="6">
        <v>44979</v>
      </c>
      <c r="T3" s="4" t="s">
        <v>34</v>
      </c>
      <c r="U3" s="4">
        <v>52</v>
      </c>
      <c r="V3" s="4">
        <v>0</v>
      </c>
      <c r="W3" s="4">
        <v>0</v>
      </c>
      <c r="X3" s="4" t="s">
        <v>36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44975</v>
      </c>
      <c r="G4" s="6">
        <v>44976</v>
      </c>
      <c r="H4" s="4">
        <v>1</v>
      </c>
      <c r="I4" s="4">
        <v>1</v>
      </c>
      <c r="J4" s="4">
        <v>1</v>
      </c>
      <c r="K4" s="4" t="s">
        <v>30</v>
      </c>
      <c r="L4" s="4">
        <v>186</v>
      </c>
      <c r="M4" s="4">
        <v>186</v>
      </c>
      <c r="N4" s="4" t="s">
        <v>45</v>
      </c>
      <c r="O4" s="4" t="s">
        <v>32</v>
      </c>
      <c r="P4" s="4" t="s">
        <v>33</v>
      </c>
      <c r="Q4" s="4">
        <v>0</v>
      </c>
      <c r="R4" s="7">
        <v>44888</v>
      </c>
      <c r="S4" s="6">
        <v>44979</v>
      </c>
      <c r="T4" s="4" t="s">
        <v>34</v>
      </c>
      <c r="U4" s="4">
        <v>186</v>
      </c>
      <c r="V4" s="4">
        <v>0</v>
      </c>
      <c r="W4" s="4">
        <v>0</v>
      </c>
      <c r="X4" s="4" t="s">
        <v>46</v>
      </c>
      <c r="Y4" s="4" t="s">
        <v>36</v>
      </c>
    </row>
    <row r="5" s="4" customFormat="1" spans="1:25">
      <c r="A5" s="4" t="s">
        <v>42</v>
      </c>
      <c r="B5" s="4" t="s">
        <v>26</v>
      </c>
      <c r="C5" s="4" t="s">
        <v>47</v>
      </c>
      <c r="D5" s="4" t="s">
        <v>43</v>
      </c>
      <c r="E5" s="4" t="s">
        <v>44</v>
      </c>
      <c r="F5" s="6">
        <v>44975</v>
      </c>
      <c r="G5" s="6">
        <v>44976</v>
      </c>
      <c r="H5" s="4">
        <v>1</v>
      </c>
      <c r="I5" s="4">
        <v>1</v>
      </c>
      <c r="J5" s="4">
        <v>1</v>
      </c>
      <c r="K5" s="4" t="s">
        <v>30</v>
      </c>
      <c r="L5" s="4">
        <v>-186</v>
      </c>
      <c r="M5" s="4">
        <v>-186</v>
      </c>
      <c r="N5" s="4" t="s">
        <v>45</v>
      </c>
      <c r="O5" s="4" t="s">
        <v>32</v>
      </c>
      <c r="P5" s="4" t="s">
        <v>33</v>
      </c>
      <c r="Q5" s="4">
        <v>0</v>
      </c>
      <c r="R5" s="7">
        <v>44888</v>
      </c>
      <c r="S5" s="6">
        <v>44979</v>
      </c>
      <c r="T5" s="4" t="s">
        <v>34</v>
      </c>
      <c r="U5" s="4">
        <v>-186</v>
      </c>
      <c r="V5" s="4">
        <v>0</v>
      </c>
      <c r="W5" s="4">
        <v>0</v>
      </c>
      <c r="X5" s="4" t="s">
        <v>46</v>
      </c>
      <c r="Y5" s="4" t="s">
        <v>36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49</v>
      </c>
      <c r="E6" s="4" t="s">
        <v>50</v>
      </c>
      <c r="F6" s="6">
        <v>44973</v>
      </c>
      <c r="G6" s="6">
        <v>44976</v>
      </c>
      <c r="H6" s="4">
        <v>1</v>
      </c>
      <c r="I6" s="4">
        <v>3</v>
      </c>
      <c r="J6" s="4">
        <v>3</v>
      </c>
      <c r="K6" s="4" t="s">
        <v>30</v>
      </c>
      <c r="L6" s="4">
        <v>232</v>
      </c>
      <c r="M6" s="4">
        <v>232</v>
      </c>
      <c r="N6" s="4" t="s">
        <v>51</v>
      </c>
      <c r="O6" s="4" t="s">
        <v>32</v>
      </c>
      <c r="P6" s="4" t="s">
        <v>33</v>
      </c>
      <c r="Q6" s="4">
        <v>0</v>
      </c>
      <c r="R6" s="7">
        <v>44894</v>
      </c>
      <c r="S6" s="6">
        <v>44979</v>
      </c>
      <c r="T6" s="4" t="s">
        <v>34</v>
      </c>
      <c r="U6" s="4">
        <v>232</v>
      </c>
      <c r="V6" s="4">
        <v>0</v>
      </c>
      <c r="W6" s="4">
        <v>0</v>
      </c>
      <c r="X6" s="4" t="s">
        <v>52</v>
      </c>
      <c r="Y6" s="4" t="s">
        <v>53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55</v>
      </c>
      <c r="E7" s="4" t="s">
        <v>56</v>
      </c>
      <c r="F7" s="6">
        <v>44973</v>
      </c>
      <c r="G7" s="6">
        <v>44976</v>
      </c>
      <c r="H7" s="4">
        <v>1</v>
      </c>
      <c r="I7" s="4">
        <v>3</v>
      </c>
      <c r="J7" s="4">
        <v>3</v>
      </c>
      <c r="K7" s="4" t="s">
        <v>30</v>
      </c>
      <c r="L7" s="4">
        <v>447</v>
      </c>
      <c r="M7" s="4">
        <v>447</v>
      </c>
      <c r="N7" s="4" t="s">
        <v>57</v>
      </c>
      <c r="O7" s="4" t="s">
        <v>32</v>
      </c>
      <c r="P7" s="4" t="s">
        <v>33</v>
      </c>
      <c r="Q7" s="4">
        <v>0</v>
      </c>
      <c r="R7" s="7">
        <v>44909</v>
      </c>
      <c r="S7" s="6">
        <v>44979</v>
      </c>
      <c r="T7" s="4" t="s">
        <v>34</v>
      </c>
      <c r="U7" s="4">
        <v>447</v>
      </c>
      <c r="V7" s="4">
        <v>0</v>
      </c>
      <c r="W7" s="4">
        <v>0</v>
      </c>
      <c r="X7" s="4" t="s">
        <v>58</v>
      </c>
      <c r="Y7" s="4" t="s">
        <v>59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6">
        <v>44975</v>
      </c>
      <c r="G8" s="6">
        <v>44976</v>
      </c>
      <c r="H8" s="4">
        <v>1</v>
      </c>
      <c r="I8" s="4">
        <v>1</v>
      </c>
      <c r="J8" s="4">
        <v>1</v>
      </c>
      <c r="K8" s="4" t="s">
        <v>30</v>
      </c>
      <c r="L8" s="4">
        <v>46</v>
      </c>
      <c r="M8" s="4">
        <v>46</v>
      </c>
      <c r="N8" s="4" t="s">
        <v>63</v>
      </c>
      <c r="O8" s="4" t="s">
        <v>32</v>
      </c>
      <c r="P8" s="4" t="s">
        <v>33</v>
      </c>
      <c r="Q8" s="4">
        <v>0</v>
      </c>
      <c r="R8" s="7">
        <v>44963</v>
      </c>
      <c r="S8" s="6">
        <v>44979</v>
      </c>
      <c r="T8" s="4" t="s">
        <v>34</v>
      </c>
      <c r="U8" s="4">
        <v>46</v>
      </c>
      <c r="V8" s="4">
        <v>0</v>
      </c>
      <c r="W8" s="4">
        <v>0</v>
      </c>
      <c r="X8" s="4" t="s">
        <v>64</v>
      </c>
      <c r="Y8" s="4" t="s">
        <v>65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44974</v>
      </c>
      <c r="G9" s="6">
        <v>44976</v>
      </c>
      <c r="H9" s="4">
        <v>1</v>
      </c>
      <c r="I9" s="4">
        <v>2</v>
      </c>
      <c r="J9" s="4">
        <v>2</v>
      </c>
      <c r="K9" s="4" t="s">
        <v>30</v>
      </c>
      <c r="L9" s="4">
        <v>110</v>
      </c>
      <c r="M9" s="4">
        <v>110</v>
      </c>
      <c r="N9" s="4" t="s">
        <v>69</v>
      </c>
      <c r="O9" s="4" t="s">
        <v>32</v>
      </c>
      <c r="P9" s="4" t="s">
        <v>33</v>
      </c>
      <c r="Q9" s="4">
        <v>0</v>
      </c>
      <c r="R9" s="7">
        <v>44969</v>
      </c>
      <c r="S9" s="6">
        <v>44979</v>
      </c>
      <c r="T9" s="4" t="s">
        <v>34</v>
      </c>
      <c r="U9" s="4">
        <v>110</v>
      </c>
      <c r="V9" s="4">
        <v>0</v>
      </c>
      <c r="W9" s="4">
        <v>0</v>
      </c>
      <c r="X9" s="4" t="s">
        <v>70</v>
      </c>
      <c r="Y9" s="4" t="s">
        <v>36</v>
      </c>
    </row>
    <row r="10" s="4" customFormat="1" spans="1:25">
      <c r="A10" s="4" t="s">
        <v>71</v>
      </c>
      <c r="B10" s="4" t="s">
        <v>26</v>
      </c>
      <c r="C10" s="4" t="s">
        <v>27</v>
      </c>
      <c r="D10" s="4" t="s">
        <v>72</v>
      </c>
      <c r="E10" s="4" t="s">
        <v>73</v>
      </c>
      <c r="F10" s="6">
        <v>44974</v>
      </c>
      <c r="G10" s="6">
        <v>44976</v>
      </c>
      <c r="H10" s="4">
        <v>1</v>
      </c>
      <c r="I10" s="4">
        <v>2</v>
      </c>
      <c r="J10" s="4">
        <v>2</v>
      </c>
      <c r="K10" s="4" t="s">
        <v>30</v>
      </c>
      <c r="L10" s="4">
        <v>164</v>
      </c>
      <c r="M10" s="4">
        <v>164</v>
      </c>
      <c r="N10" s="4" t="s">
        <v>74</v>
      </c>
      <c r="O10" s="4" t="s">
        <v>32</v>
      </c>
      <c r="P10" s="4" t="s">
        <v>33</v>
      </c>
      <c r="Q10" s="4">
        <v>0</v>
      </c>
      <c r="R10" s="7">
        <v>44973</v>
      </c>
      <c r="S10" s="6">
        <v>44979</v>
      </c>
      <c r="T10" s="4" t="s">
        <v>34</v>
      </c>
      <c r="U10" s="4">
        <v>164</v>
      </c>
      <c r="V10" s="4">
        <v>0</v>
      </c>
      <c r="W10" s="4">
        <v>0</v>
      </c>
      <c r="X10" s="4" t="s">
        <v>75</v>
      </c>
      <c r="Y10" s="4" t="s">
        <v>36</v>
      </c>
    </row>
    <row r="11" s="4" customFormat="1" spans="1:25">
      <c r="A11" s="4" t="s">
        <v>76</v>
      </c>
      <c r="B11" s="4" t="s">
        <v>26</v>
      </c>
      <c r="C11" s="4" t="s">
        <v>27</v>
      </c>
      <c r="D11" s="4" t="s">
        <v>77</v>
      </c>
      <c r="E11" s="4" t="s">
        <v>78</v>
      </c>
      <c r="F11" s="6">
        <v>44975</v>
      </c>
      <c r="G11" s="6">
        <v>44976</v>
      </c>
      <c r="H11" s="4">
        <v>1</v>
      </c>
      <c r="I11" s="4">
        <v>1</v>
      </c>
      <c r="J11" s="4">
        <v>1</v>
      </c>
      <c r="K11" s="4" t="s">
        <v>30</v>
      </c>
      <c r="L11" s="4">
        <v>67</v>
      </c>
      <c r="M11" s="4">
        <v>67</v>
      </c>
      <c r="N11" s="4" t="s">
        <v>79</v>
      </c>
      <c r="O11" s="4" t="s">
        <v>32</v>
      </c>
      <c r="P11" s="4" t="s">
        <v>33</v>
      </c>
      <c r="Q11" s="4">
        <v>0</v>
      </c>
      <c r="R11" s="7">
        <v>44974</v>
      </c>
      <c r="S11" s="6">
        <v>44979</v>
      </c>
      <c r="T11" s="4" t="s">
        <v>34</v>
      </c>
      <c r="U11" s="4">
        <v>67</v>
      </c>
      <c r="V11" s="4">
        <v>0</v>
      </c>
      <c r="W11" s="4">
        <v>0</v>
      </c>
      <c r="X11" s="4" t="s">
        <v>80</v>
      </c>
      <c r="Y11" s="4" t="s">
        <v>81</v>
      </c>
    </row>
    <row r="12" s="4" customFormat="1" spans="1:25">
      <c r="A12" s="4" t="s">
        <v>82</v>
      </c>
      <c r="B12" s="4" t="s">
        <v>26</v>
      </c>
      <c r="C12" s="4" t="s">
        <v>27</v>
      </c>
      <c r="D12" s="4" t="s">
        <v>83</v>
      </c>
      <c r="E12" s="4" t="s">
        <v>84</v>
      </c>
      <c r="F12" s="6">
        <v>44975</v>
      </c>
      <c r="G12" s="6">
        <v>44976</v>
      </c>
      <c r="H12" s="4">
        <v>1</v>
      </c>
      <c r="I12" s="4">
        <v>1</v>
      </c>
      <c r="J12" s="4">
        <v>1</v>
      </c>
      <c r="K12" s="4" t="s">
        <v>30</v>
      </c>
      <c r="L12" s="4">
        <v>197</v>
      </c>
      <c r="M12" s="4">
        <v>197</v>
      </c>
      <c r="N12" s="4" t="s">
        <v>85</v>
      </c>
      <c r="O12" s="4" t="s">
        <v>32</v>
      </c>
      <c r="P12" s="4" t="s">
        <v>33</v>
      </c>
      <c r="Q12" s="4">
        <v>0</v>
      </c>
      <c r="R12" s="7">
        <v>44975</v>
      </c>
      <c r="S12" s="6">
        <v>44979</v>
      </c>
      <c r="T12" s="4" t="s">
        <v>34</v>
      </c>
      <c r="U12" s="4">
        <v>197</v>
      </c>
      <c r="V12" s="4">
        <v>0</v>
      </c>
      <c r="W12" s="4">
        <v>0</v>
      </c>
      <c r="X12" s="4" t="s">
        <v>86</v>
      </c>
      <c r="Y1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0"/>
  <sheetViews>
    <sheetView tabSelected="1" workbookViewId="0">
      <selection activeCell="A17" sqref="A17:D20"/>
    </sheetView>
  </sheetViews>
  <sheetFormatPr defaultColWidth="9" defaultRowHeight="13.5"/>
  <cols>
    <col min="1" max="1" width="12.625" style="4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87</v>
      </c>
    </row>
    <row r="2" s="4" customFormat="1" spans="1:9">
      <c r="A2" s="5">
        <v>18949861556</v>
      </c>
      <c r="B2" s="6">
        <v>44975</v>
      </c>
      <c r="C2" s="6">
        <v>44976</v>
      </c>
      <c r="D2" s="4">
        <v>44</v>
      </c>
      <c r="E2" s="4" t="str">
        <f>VLOOKUP(A2,HOP!A:L,12,0)</f>
        <v>44.00</v>
      </c>
      <c r="F2" s="4" t="str">
        <f>VLOOKUP(A2,HOP!A:C,3,0)</f>
        <v>2687201</v>
      </c>
      <c r="G2" s="4">
        <f>D2-E2</f>
        <v>0</v>
      </c>
      <c r="H2" s="4" t="str">
        <f>$H$1&amp;F2</f>
        <v>，2687201</v>
      </c>
      <c r="I2" s="4" t="str">
        <f>VLOOKUP(A2,HOP!A:U,21,0)</f>
        <v>直连</v>
      </c>
    </row>
    <row r="3" s="4" customFormat="1" spans="1:9">
      <c r="A3" s="5">
        <v>18954214956</v>
      </c>
      <c r="B3" s="6">
        <v>44975</v>
      </c>
      <c r="C3" s="6">
        <v>44976</v>
      </c>
      <c r="D3" s="4">
        <v>52</v>
      </c>
      <c r="E3" s="4" t="str">
        <f>VLOOKUP(A3,HOP!A:L,12,0)</f>
        <v>52.00</v>
      </c>
      <c r="F3" s="4" t="str">
        <f>VLOOKUP(A3,HOP!A:C,3,0)</f>
        <v>2689201</v>
      </c>
      <c r="G3" s="4">
        <f t="shared" ref="G3:G11" si="0">D3-E3</f>
        <v>0</v>
      </c>
      <c r="H3" s="4" t="str">
        <f t="shared" ref="H3:H11" si="1">$H$1&amp;F3</f>
        <v>，2689201</v>
      </c>
      <c r="I3" s="4" t="str">
        <f>VLOOKUP(A3,HOP!A:U,21,0)</f>
        <v>直连</v>
      </c>
    </row>
    <row r="4" s="4" customFormat="1" hidden="1" spans="1:9">
      <c r="A4" s="5">
        <v>21830768391</v>
      </c>
      <c r="B4" s="6">
        <v>44975</v>
      </c>
      <c r="C4" s="6">
        <v>44976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spans="1:9">
      <c r="A5" s="5">
        <v>21846198422</v>
      </c>
      <c r="B5" s="6">
        <v>44973</v>
      </c>
      <c r="C5" s="6">
        <v>44976</v>
      </c>
      <c r="D5" s="4">
        <v>232</v>
      </c>
      <c r="E5" s="4" t="str">
        <f>VLOOKUP(A5,HOP!A:L,12,0)</f>
        <v>232.00</v>
      </c>
      <c r="F5" s="4" t="str">
        <f>VLOOKUP(A5,HOP!A:C,3,0)</f>
        <v>2832549</v>
      </c>
      <c r="G5" s="4">
        <f t="shared" si="0"/>
        <v>0</v>
      </c>
      <c r="H5" s="4" t="str">
        <f t="shared" si="1"/>
        <v>，2832549</v>
      </c>
      <c r="I5" s="4" t="str">
        <f>VLOOKUP(A5,HOP!A:U,21,0)</f>
        <v>直采</v>
      </c>
    </row>
    <row r="6" s="4" customFormat="1" spans="1:9">
      <c r="A6" s="5">
        <v>999221916237106</v>
      </c>
      <c r="B6" s="6">
        <v>44973</v>
      </c>
      <c r="C6" s="6">
        <v>44976</v>
      </c>
      <c r="D6" s="4">
        <v>447</v>
      </c>
      <c r="E6" s="4" t="str">
        <f>VLOOKUP(A6,HOP!A:L,12,0)</f>
        <v>447.00</v>
      </c>
      <c r="F6" s="4" t="str">
        <f>VLOOKUP(A6,HOP!A:C,3,0)</f>
        <v>2872817</v>
      </c>
      <c r="G6" s="4">
        <f t="shared" si="0"/>
        <v>0</v>
      </c>
      <c r="H6" s="4" t="str">
        <f t="shared" si="1"/>
        <v>，2872817</v>
      </c>
      <c r="I6" s="4" t="str">
        <f>VLOOKUP(A6,HOP!A:U,21,0)</f>
        <v>直连</v>
      </c>
    </row>
    <row r="7" s="4" customFormat="1" spans="1:9">
      <c r="A7" s="5">
        <v>999222555250403</v>
      </c>
      <c r="B7" s="6">
        <v>44975</v>
      </c>
      <c r="C7" s="6">
        <v>44976</v>
      </c>
      <c r="D7" s="4">
        <v>46</v>
      </c>
      <c r="E7" s="4" t="str">
        <f>VLOOKUP(A7,HOP!A:L,12,0)</f>
        <v>46.00</v>
      </c>
      <c r="F7" s="4" t="str">
        <f>VLOOKUP(A7,HOP!A:C,3,0)</f>
        <v>3007816</v>
      </c>
      <c r="G7" s="4">
        <f t="shared" si="0"/>
        <v>0</v>
      </c>
      <c r="H7" s="4" t="str">
        <f t="shared" si="1"/>
        <v>，3007816</v>
      </c>
      <c r="I7" s="4" t="str">
        <f>VLOOKUP(A7,HOP!A:U,21,0)</f>
        <v>直连</v>
      </c>
    </row>
    <row r="8" s="4" customFormat="1" spans="1:9">
      <c r="A8" s="5">
        <v>999222689521752</v>
      </c>
      <c r="B8" s="6">
        <v>44974</v>
      </c>
      <c r="C8" s="6">
        <v>44976</v>
      </c>
      <c r="D8" s="4">
        <v>110</v>
      </c>
      <c r="E8" s="4" t="str">
        <f>VLOOKUP(A8,HOP!A:L,12,0)</f>
        <v>110.00</v>
      </c>
      <c r="F8" s="4" t="str">
        <f>VLOOKUP(A8,HOP!A:C,3,0)</f>
        <v>3026448</v>
      </c>
      <c r="G8" s="4">
        <f t="shared" si="0"/>
        <v>0</v>
      </c>
      <c r="H8" s="4" t="str">
        <f t="shared" si="1"/>
        <v>，3026448</v>
      </c>
      <c r="I8" s="4" t="str">
        <f>VLOOKUP(A8,HOP!A:U,21,0)</f>
        <v>直采</v>
      </c>
    </row>
    <row r="9" s="4" customFormat="1" spans="1:9">
      <c r="A9" s="5">
        <v>999222758609049</v>
      </c>
      <c r="B9" s="6">
        <v>44974</v>
      </c>
      <c r="C9" s="6">
        <v>44976</v>
      </c>
      <c r="D9" s="4">
        <v>164</v>
      </c>
      <c r="E9" s="4" t="str">
        <f>VLOOKUP(A9,HOP!A:L,12,0)</f>
        <v>164.00</v>
      </c>
      <c r="F9" s="4" t="str">
        <f>VLOOKUP(A9,HOP!A:C,3,0)</f>
        <v>3035100</v>
      </c>
      <c r="G9" s="4">
        <f t="shared" si="0"/>
        <v>0</v>
      </c>
      <c r="H9" s="4" t="str">
        <f t="shared" si="1"/>
        <v>，3035100</v>
      </c>
      <c r="I9" s="4" t="str">
        <f>VLOOKUP(A9,HOP!A:U,21,0)</f>
        <v>直连</v>
      </c>
    </row>
    <row r="10" s="4" customFormat="1" spans="1:9">
      <c r="A10" s="5">
        <v>999222778094298</v>
      </c>
      <c r="B10" s="6">
        <v>44975</v>
      </c>
      <c r="C10" s="6">
        <v>44976</v>
      </c>
      <c r="D10" s="4">
        <v>67</v>
      </c>
      <c r="E10" s="4" t="str">
        <f>VLOOKUP(A10,HOP!A:L,12,0)</f>
        <v>67.00</v>
      </c>
      <c r="F10" s="4" t="str">
        <f>VLOOKUP(A10,HOP!A:C,3,0)</f>
        <v>3038437</v>
      </c>
      <c r="G10" s="4">
        <f t="shared" si="0"/>
        <v>0</v>
      </c>
      <c r="H10" s="4" t="str">
        <f t="shared" si="1"/>
        <v>，3038437</v>
      </c>
      <c r="I10" s="4" t="str">
        <f>VLOOKUP(A10,HOP!A:U,21,0)</f>
        <v>直连</v>
      </c>
    </row>
    <row r="11" s="4" customFormat="1" spans="1:9">
      <c r="A11" s="5">
        <v>999222801926559</v>
      </c>
      <c r="B11" s="6">
        <v>44975</v>
      </c>
      <c r="C11" s="6">
        <v>44976</v>
      </c>
      <c r="D11" s="4">
        <v>197</v>
      </c>
      <c r="E11" s="4" t="str">
        <f>VLOOKUP(A11,HOP!A:L,12,0)</f>
        <v>197.00</v>
      </c>
      <c r="F11" s="4" t="str">
        <f>VLOOKUP(A11,HOP!A:C,3,0)</f>
        <v>3042993</v>
      </c>
      <c r="G11" s="4">
        <f t="shared" si="0"/>
        <v>0</v>
      </c>
      <c r="H11" s="4" t="str">
        <f t="shared" si="1"/>
        <v>，3042993</v>
      </c>
      <c r="I11" s="4" t="str">
        <f>VLOOKUP(A11,HOP!A:U,21,0)</f>
        <v>直连</v>
      </c>
    </row>
    <row r="13" spans="4:4">
      <c r="D13" s="4">
        <f>SUM(D2:D12)</f>
        <v>1359</v>
      </c>
    </row>
    <row r="17" spans="1:4">
      <c r="A17" s="4" t="s">
        <v>88</v>
      </c>
      <c r="C17" s="4">
        <v>342</v>
      </c>
      <c r="D17" s="4">
        <v>2682.75</v>
      </c>
    </row>
    <row r="18" spans="1:4">
      <c r="A18" s="4" t="s">
        <v>89</v>
      </c>
      <c r="C18" s="4">
        <v>1017</v>
      </c>
      <c r="D18" s="4">
        <v>7977.65</v>
      </c>
    </row>
    <row r="19" spans="1:4">
      <c r="A19" s="4" t="s">
        <v>90</v>
      </c>
      <c r="C19" s="4">
        <f>SUBTOTAL(9,C17:C18)</f>
        <v>1359</v>
      </c>
      <c r="D19" s="4">
        <f>SUBTOTAL(9,D17:D18)</f>
        <v>10660.4</v>
      </c>
    </row>
    <row r="20" spans="1:1">
      <c r="A20" s="4" t="s">
        <v>91</v>
      </c>
    </row>
  </sheetData>
  <autoFilter ref="A1:X11">
    <filterColumn colId="3">
      <filters>
        <filter val="110"/>
        <filter val="52"/>
        <filter val="232"/>
        <filter val="44"/>
        <filter val="164"/>
        <filter val="46"/>
        <filter val="67"/>
        <filter val="197"/>
        <filter val="44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92</v>
      </c>
      <c r="B1" s="2" t="s">
        <v>93</v>
      </c>
      <c r="C1" s="2" t="s">
        <v>94</v>
      </c>
      <c r="D1" s="2" t="s">
        <v>95</v>
      </c>
      <c r="E1" s="2" t="s">
        <v>13</v>
      </c>
      <c r="F1" s="2" t="s">
        <v>5</v>
      </c>
      <c r="G1" s="2" t="s">
        <v>6</v>
      </c>
      <c r="H1" s="2" t="s">
        <v>96</v>
      </c>
      <c r="I1" s="2" t="s">
        <v>97</v>
      </c>
      <c r="J1" s="2" t="s">
        <v>98</v>
      </c>
      <c r="K1" s="2" t="s">
        <v>99</v>
      </c>
      <c r="L1" s="2" t="s">
        <v>100</v>
      </c>
      <c r="M1" s="2" t="s">
        <v>101</v>
      </c>
      <c r="N1" s="2" t="s">
        <v>102</v>
      </c>
      <c r="O1" s="2" t="s">
        <v>103</v>
      </c>
      <c r="P1" s="2" t="s">
        <v>104</v>
      </c>
      <c r="Q1" s="2" t="s">
        <v>105</v>
      </c>
      <c r="R1" s="2" t="s">
        <v>106</v>
      </c>
      <c r="S1" s="2" t="s">
        <v>107</v>
      </c>
      <c r="T1" s="2" t="s">
        <v>108</v>
      </c>
      <c r="U1" s="2" t="s">
        <v>109</v>
      </c>
      <c r="V1" s="2" t="s">
        <v>110</v>
      </c>
    </row>
    <row r="2" s="1" customFormat="1" spans="1:22">
      <c r="A2" s="3">
        <v>999222801926559</v>
      </c>
      <c r="B2" s="1" t="s">
        <v>111</v>
      </c>
      <c r="C2" s="1" t="s">
        <v>112</v>
      </c>
      <c r="D2" s="1" t="s">
        <v>113</v>
      </c>
      <c r="E2" s="1" t="s">
        <v>114</v>
      </c>
      <c r="F2" s="1" t="s">
        <v>111</v>
      </c>
      <c r="G2" s="1" t="s">
        <v>115</v>
      </c>
      <c r="H2" s="1" t="s">
        <v>116</v>
      </c>
      <c r="I2" s="1" t="s">
        <v>117</v>
      </c>
      <c r="J2" s="1" t="s">
        <v>30</v>
      </c>
      <c r="K2" s="1" t="s">
        <v>118</v>
      </c>
      <c r="L2" s="1" t="s">
        <v>118</v>
      </c>
      <c r="M2" s="1" t="s">
        <v>119</v>
      </c>
      <c r="N2" s="1" t="s">
        <v>119</v>
      </c>
      <c r="O2" s="1" t="s">
        <v>120</v>
      </c>
      <c r="P2" s="1" t="s">
        <v>121</v>
      </c>
      <c r="Q2" s="1" t="s">
        <v>122</v>
      </c>
      <c r="R2" s="1" t="s">
        <v>123</v>
      </c>
      <c r="S2" s="1" t="s">
        <v>124</v>
      </c>
      <c r="T2" s="1" t="s">
        <v>125</v>
      </c>
      <c r="U2" s="1" t="s">
        <v>126</v>
      </c>
      <c r="V2" s="1" t="s">
        <v>127</v>
      </c>
    </row>
    <row r="3" s="1" customFormat="1" spans="1:22">
      <c r="A3" s="3">
        <v>999222778094298</v>
      </c>
      <c r="B3" s="1" t="s">
        <v>128</v>
      </c>
      <c r="C3" s="1" t="s">
        <v>129</v>
      </c>
      <c r="D3" s="1" t="s">
        <v>130</v>
      </c>
      <c r="E3" s="1" t="s">
        <v>131</v>
      </c>
      <c r="F3" s="1" t="s">
        <v>111</v>
      </c>
      <c r="G3" s="1" t="s">
        <v>115</v>
      </c>
      <c r="H3" s="1" t="s">
        <v>116</v>
      </c>
      <c r="I3" s="1" t="s">
        <v>132</v>
      </c>
      <c r="J3" s="1" t="s">
        <v>30</v>
      </c>
      <c r="K3" s="1" t="s">
        <v>133</v>
      </c>
      <c r="L3" s="1" t="s">
        <v>133</v>
      </c>
      <c r="M3" s="1" t="s">
        <v>119</v>
      </c>
      <c r="N3" s="1" t="s">
        <v>119</v>
      </c>
      <c r="O3" s="1" t="s">
        <v>120</v>
      </c>
      <c r="P3" s="1" t="s">
        <v>121</v>
      </c>
      <c r="Q3" s="1" t="s">
        <v>122</v>
      </c>
      <c r="R3" s="1" t="s">
        <v>134</v>
      </c>
      <c r="S3" s="1" t="s">
        <v>124</v>
      </c>
      <c r="T3" s="1" t="s">
        <v>125</v>
      </c>
      <c r="U3" s="1" t="s">
        <v>126</v>
      </c>
      <c r="V3" s="1" t="s">
        <v>135</v>
      </c>
    </row>
    <row r="4" s="1" customFormat="1" spans="1:22">
      <c r="A4" s="3">
        <v>999222758609049</v>
      </c>
      <c r="B4" s="1" t="s">
        <v>136</v>
      </c>
      <c r="C4" s="1" t="s">
        <v>137</v>
      </c>
      <c r="D4" s="1" t="s">
        <v>138</v>
      </c>
      <c r="E4" s="1" t="s">
        <v>139</v>
      </c>
      <c r="F4" s="1" t="s">
        <v>128</v>
      </c>
      <c r="G4" s="1" t="s">
        <v>115</v>
      </c>
      <c r="H4" s="1" t="s">
        <v>116</v>
      </c>
      <c r="I4" s="1" t="s">
        <v>140</v>
      </c>
      <c r="J4" s="1" t="s">
        <v>30</v>
      </c>
      <c r="K4" s="1" t="s">
        <v>141</v>
      </c>
      <c r="L4" s="1" t="s">
        <v>141</v>
      </c>
      <c r="M4" s="1" t="s">
        <v>119</v>
      </c>
      <c r="N4" s="1" t="s">
        <v>119</v>
      </c>
      <c r="O4" s="1" t="s">
        <v>120</v>
      </c>
      <c r="P4" s="1" t="s">
        <v>121</v>
      </c>
      <c r="Q4" s="1" t="s">
        <v>122</v>
      </c>
      <c r="R4" s="1" t="s">
        <v>142</v>
      </c>
      <c r="S4" s="1" t="s">
        <v>124</v>
      </c>
      <c r="T4" s="1" t="s">
        <v>125</v>
      </c>
      <c r="U4" s="1" t="s">
        <v>126</v>
      </c>
      <c r="V4" s="1" t="s">
        <v>135</v>
      </c>
    </row>
    <row r="5" s="1" customFormat="1" spans="1:22">
      <c r="A5" s="3">
        <v>999222689521752</v>
      </c>
      <c r="B5" s="1" t="s">
        <v>143</v>
      </c>
      <c r="C5" s="1" t="s">
        <v>144</v>
      </c>
      <c r="D5" s="1" t="s">
        <v>145</v>
      </c>
      <c r="E5" s="1" t="s">
        <v>146</v>
      </c>
      <c r="F5" s="1" t="s">
        <v>128</v>
      </c>
      <c r="G5" s="1" t="s">
        <v>115</v>
      </c>
      <c r="H5" s="1" t="s">
        <v>116</v>
      </c>
      <c r="I5" s="1" t="s">
        <v>147</v>
      </c>
      <c r="J5" s="1" t="s">
        <v>30</v>
      </c>
      <c r="K5" s="1" t="s">
        <v>148</v>
      </c>
      <c r="L5" s="1" t="s">
        <v>148</v>
      </c>
      <c r="M5" s="1" t="s">
        <v>119</v>
      </c>
      <c r="N5" s="1" t="s">
        <v>119</v>
      </c>
      <c r="O5" s="1" t="s">
        <v>120</v>
      </c>
      <c r="P5" s="1" t="s">
        <v>121</v>
      </c>
      <c r="Q5" s="1" t="s">
        <v>122</v>
      </c>
      <c r="R5" s="1" t="s">
        <v>149</v>
      </c>
      <c r="S5" s="1" t="s">
        <v>124</v>
      </c>
      <c r="T5" s="1" t="s">
        <v>125</v>
      </c>
      <c r="U5" s="1" t="s">
        <v>150</v>
      </c>
      <c r="V5" s="1" t="s">
        <v>151</v>
      </c>
    </row>
    <row r="6" s="1" customFormat="1" spans="1:22">
      <c r="A6" s="3">
        <v>999222555250403</v>
      </c>
      <c r="B6" s="1" t="s">
        <v>152</v>
      </c>
      <c r="C6" s="1" t="s">
        <v>153</v>
      </c>
      <c r="D6" s="1" t="s">
        <v>154</v>
      </c>
      <c r="E6" s="1" t="s">
        <v>155</v>
      </c>
      <c r="F6" s="1" t="s">
        <v>111</v>
      </c>
      <c r="G6" s="1" t="s">
        <v>115</v>
      </c>
      <c r="H6" s="1" t="s">
        <v>116</v>
      </c>
      <c r="I6" s="1" t="s">
        <v>156</v>
      </c>
      <c r="J6" s="1" t="s">
        <v>30</v>
      </c>
      <c r="K6" s="1" t="s">
        <v>157</v>
      </c>
      <c r="L6" s="1" t="s">
        <v>157</v>
      </c>
      <c r="M6" s="1" t="s">
        <v>119</v>
      </c>
      <c r="N6" s="1" t="s">
        <v>119</v>
      </c>
      <c r="O6" s="1" t="s">
        <v>120</v>
      </c>
      <c r="P6" s="1" t="s">
        <v>121</v>
      </c>
      <c r="Q6" s="1" t="s">
        <v>122</v>
      </c>
      <c r="R6" s="1" t="s">
        <v>158</v>
      </c>
      <c r="S6" s="1" t="s">
        <v>124</v>
      </c>
      <c r="T6" s="1" t="s">
        <v>125</v>
      </c>
      <c r="U6" s="1" t="s">
        <v>126</v>
      </c>
      <c r="V6" s="1" t="s">
        <v>135</v>
      </c>
    </row>
    <row r="7" s="1" customFormat="1" spans="1:22">
      <c r="A7" s="3">
        <v>999221916237106</v>
      </c>
      <c r="B7" s="1" t="s">
        <v>159</v>
      </c>
      <c r="C7" s="1" t="s">
        <v>160</v>
      </c>
      <c r="D7" s="1" t="s">
        <v>161</v>
      </c>
      <c r="E7" s="1" t="s">
        <v>162</v>
      </c>
      <c r="F7" s="1" t="s">
        <v>136</v>
      </c>
      <c r="G7" s="1" t="s">
        <v>115</v>
      </c>
      <c r="H7" s="1" t="s">
        <v>116</v>
      </c>
      <c r="I7" s="1" t="s">
        <v>163</v>
      </c>
      <c r="J7" s="1" t="s">
        <v>30</v>
      </c>
      <c r="K7" s="1" t="s">
        <v>164</v>
      </c>
      <c r="L7" s="1" t="s">
        <v>164</v>
      </c>
      <c r="M7" s="1" t="s">
        <v>119</v>
      </c>
      <c r="N7" s="1" t="s">
        <v>119</v>
      </c>
      <c r="O7" s="1" t="s">
        <v>120</v>
      </c>
      <c r="P7" s="1" t="s">
        <v>121</v>
      </c>
      <c r="Q7" s="1" t="s">
        <v>122</v>
      </c>
      <c r="R7" s="1" t="s">
        <v>165</v>
      </c>
      <c r="S7" s="1" t="s">
        <v>124</v>
      </c>
      <c r="T7" s="1" t="s">
        <v>125</v>
      </c>
      <c r="U7" s="1" t="s">
        <v>126</v>
      </c>
      <c r="V7" s="1" t="s">
        <v>166</v>
      </c>
    </row>
    <row r="8" s="1" customFormat="1" spans="1:22">
      <c r="A8" s="3">
        <v>21846198422</v>
      </c>
      <c r="B8" s="1" t="s">
        <v>167</v>
      </c>
      <c r="C8" s="1" t="s">
        <v>168</v>
      </c>
      <c r="D8" s="1" t="s">
        <v>169</v>
      </c>
      <c r="E8" s="1" t="s">
        <v>170</v>
      </c>
      <c r="F8" s="1" t="s">
        <v>136</v>
      </c>
      <c r="G8" s="1" t="s">
        <v>115</v>
      </c>
      <c r="H8" s="1" t="s">
        <v>116</v>
      </c>
      <c r="I8" s="1" t="s">
        <v>171</v>
      </c>
      <c r="J8" s="1" t="s">
        <v>30</v>
      </c>
      <c r="K8" s="1" t="s">
        <v>172</v>
      </c>
      <c r="L8" s="1" t="s">
        <v>172</v>
      </c>
      <c r="M8" s="1" t="s">
        <v>119</v>
      </c>
      <c r="N8" s="1" t="s">
        <v>119</v>
      </c>
      <c r="O8" s="1" t="s">
        <v>120</v>
      </c>
      <c r="P8" s="1" t="s">
        <v>121</v>
      </c>
      <c r="Q8" s="1" t="s">
        <v>122</v>
      </c>
      <c r="R8" s="1" t="s">
        <v>173</v>
      </c>
      <c r="S8" s="1" t="s">
        <v>124</v>
      </c>
      <c r="T8" s="1" t="s">
        <v>125</v>
      </c>
      <c r="U8" s="1" t="s">
        <v>150</v>
      </c>
      <c r="V8" s="1" t="s">
        <v>135</v>
      </c>
    </row>
    <row r="9" s="1" customFormat="1" spans="1:22">
      <c r="A9" s="3">
        <v>18954214956</v>
      </c>
      <c r="B9" s="1" t="s">
        <v>174</v>
      </c>
      <c r="C9" s="1" t="s">
        <v>175</v>
      </c>
      <c r="D9" s="1" t="s">
        <v>176</v>
      </c>
      <c r="E9" s="1" t="s">
        <v>177</v>
      </c>
      <c r="F9" s="1" t="s">
        <v>111</v>
      </c>
      <c r="G9" s="1" t="s">
        <v>115</v>
      </c>
      <c r="H9" s="1" t="s">
        <v>116</v>
      </c>
      <c r="I9" s="1" t="s">
        <v>178</v>
      </c>
      <c r="J9" s="1" t="s">
        <v>30</v>
      </c>
      <c r="K9" s="1" t="s">
        <v>179</v>
      </c>
      <c r="L9" s="1" t="s">
        <v>179</v>
      </c>
      <c r="M9" s="1" t="s">
        <v>119</v>
      </c>
      <c r="N9" s="1" t="s">
        <v>119</v>
      </c>
      <c r="O9" s="1" t="s">
        <v>120</v>
      </c>
      <c r="P9" s="1" t="s">
        <v>121</v>
      </c>
      <c r="Q9" s="1" t="s">
        <v>122</v>
      </c>
      <c r="R9" s="1" t="s">
        <v>180</v>
      </c>
      <c r="S9" s="1" t="s">
        <v>124</v>
      </c>
      <c r="T9" s="1" t="s">
        <v>125</v>
      </c>
      <c r="U9" s="1" t="s">
        <v>126</v>
      </c>
      <c r="V9" s="1" t="s">
        <v>181</v>
      </c>
    </row>
    <row r="10" s="1" customFormat="1" spans="1:22">
      <c r="A10" s="3">
        <v>18949861556</v>
      </c>
      <c r="B10" s="1" t="s">
        <v>182</v>
      </c>
      <c r="C10" s="1" t="s">
        <v>183</v>
      </c>
      <c r="D10" s="1" t="s">
        <v>184</v>
      </c>
      <c r="E10" s="1" t="s">
        <v>185</v>
      </c>
      <c r="F10" s="1" t="s">
        <v>111</v>
      </c>
      <c r="G10" s="1" t="s">
        <v>115</v>
      </c>
      <c r="H10" s="1" t="s">
        <v>116</v>
      </c>
      <c r="I10" s="1" t="s">
        <v>186</v>
      </c>
      <c r="J10" s="1" t="s">
        <v>30</v>
      </c>
      <c r="K10" s="1" t="s">
        <v>187</v>
      </c>
      <c r="L10" s="1" t="s">
        <v>187</v>
      </c>
      <c r="M10" s="1" t="s">
        <v>119</v>
      </c>
      <c r="N10" s="1" t="s">
        <v>119</v>
      </c>
      <c r="O10" s="1" t="s">
        <v>120</v>
      </c>
      <c r="P10" s="1" t="s">
        <v>121</v>
      </c>
      <c r="Q10" s="1" t="s">
        <v>122</v>
      </c>
      <c r="R10" s="1" t="s">
        <v>188</v>
      </c>
      <c r="S10" s="1" t="s">
        <v>124</v>
      </c>
      <c r="T10" s="1" t="s">
        <v>125</v>
      </c>
      <c r="U10" s="1" t="s">
        <v>126</v>
      </c>
      <c r="V10" s="1" t="s">
        <v>151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2023-02-22T03:01:35Z</dcterms:created>
  <dcterms:modified xsi:type="dcterms:W3CDTF">2023-02-22T03:22:26Z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08DFFDF6B3A04E83B3E11741C5B85155</vt:lpwstr>
  </property>
  <property fmtid="{D5CDD505-2E9C-101B-9397-08002B2CF9AE}" pid="3" name="KSOProductBuildVer">
    <vt:lpwstr>2052-11.1.0.13703</vt:lpwstr>
  </property>
</Properties>
</file>