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</definedName>
  </definedNames>
  <calcPr calcId="144525"/>
</workbook>
</file>

<file path=xl/sharedStrings.xml><?xml version="1.0" encoding="utf-8"?>
<sst xmlns="http://schemas.openxmlformats.org/spreadsheetml/2006/main" count="631" uniqueCount="241">
  <si>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</si>
  <si>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</si>
  <si>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</si>
  <si>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</si>
  <si>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</si>
  <si>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</si>
  <si>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</si>
  <si>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</si>
  <si>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</si>
  <si>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</si>
  <si>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</si>
  <si>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</si>
  <si>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</si>
  <si>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</si>
  <si>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</si>
  <si>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</si>
  <si>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</si>
  <si>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</si>
  <si>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</si>
  <si>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</si>
  <si>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</si>
  <si>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</si>
  <si>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</si>
  <si>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</si>
  <si>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</si>
  <si>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999222327924014	</t>
  </si>
  <si>
    <t>Ctrip</t>
  </si>
  <si>
    <t>正常</t>
  </si>
  <si>
    <t>[北京]全季酒店(北京王府井店)(93879582)</t>
  </si>
  <si>
    <t>大床房&lt;至多8间&gt;&lt;2人入住&gt;</t>
  </si>
  <si>
    <t>CNY</t>
  </si>
  <si>
    <t>李宝姝</t>
  </si>
  <si>
    <t>CA13744230223CNY</t>
  </si>
  <si>
    <t>未提现</t>
  </si>
  <si>
    <t>携程开票</t>
  </si>
  <si>
    <t xml:space="preserve">	</t>
  </si>
  <si>
    <t xml:space="preserve">R9003215107270157001	</t>
  </si>
  <si>
    <t xml:space="preserve">999222334816959	</t>
  </si>
  <si>
    <t>[南投]南投知竹常乐主题民宿(Live in Happiness B&amp;B)(81210449)</t>
  </si>
  <si>
    <t>标准双人间&lt;至多8间&gt;&lt;2人入住&gt;</t>
  </si>
  <si>
    <t>SHEN/CHENGTA</t>
  </si>
  <si>
    <t xml:space="preserve">2975183	</t>
  </si>
  <si>
    <t xml:space="preserve">01_63cfd0ab02530	</t>
  </si>
  <si>
    <t xml:space="preserve">999222406891741	</t>
  </si>
  <si>
    <t>[三亚]全季酒店(三亚湾店)(80251073)</t>
  </si>
  <si>
    <t>双床房&lt;至多8间&gt;&lt;2人入住&gt;</t>
  </si>
  <si>
    <t>邱雯</t>
  </si>
  <si>
    <t xml:space="preserve">2986734	</t>
  </si>
  <si>
    <t xml:space="preserve">R5720992107700880001	</t>
  </si>
  <si>
    <t xml:space="preserve">999222423930312	</t>
  </si>
  <si>
    <t>[贵阳]全季酒店(贵阳喷水池店)(93870865)</t>
  </si>
  <si>
    <t>豪华家庭房&lt;至多8间&gt;&lt;2人入住&gt;</t>
  </si>
  <si>
    <t>李希</t>
  </si>
  <si>
    <t xml:space="preserve">2989110	</t>
  </si>
  <si>
    <t xml:space="preserve">R9000411107780253001	</t>
  </si>
  <si>
    <t xml:space="preserve">999222447656040	</t>
  </si>
  <si>
    <t>[屏东]福容大饭店(垦丁馆)(Fullon Resort Kending)(81210286)</t>
  </si>
  <si>
    <t>海景豪华双人房&lt;至多8间&gt;&lt;90天内可预订&gt;&lt;2人入住&gt;&lt;早餐&gt;</t>
  </si>
  <si>
    <t>KUO/MING SHAN,KUO/MING SHAN</t>
  </si>
  <si>
    <t xml:space="preserve">2992825	</t>
  </si>
  <si>
    <t xml:space="preserve">842508820	</t>
  </si>
  <si>
    <t xml:space="preserve">999222458403164	</t>
  </si>
  <si>
    <t>[徐州]全季酒店(徐州云龙万达广场店)(93870978)</t>
  </si>
  <si>
    <t>商务大床房&lt;至多8间&gt;&lt;2人入住&gt;</t>
  </si>
  <si>
    <t>孙雪诺</t>
  </si>
  <si>
    <t xml:space="preserve">2994228	</t>
  </si>
  <si>
    <t xml:space="preserve">R2210045107924472001	</t>
  </si>
  <si>
    <t xml:space="preserve">999222469139254	</t>
  </si>
  <si>
    <t>[芒市]雅斯特国际酒店(芒市机场店)(94908566)</t>
  </si>
  <si>
    <t>豪华双床房&lt;至多8间&gt;&lt;90天内可预订&gt;&lt;2人入住&gt;&lt;早餐&gt;</t>
  </si>
  <si>
    <t>蔡琴</t>
  </si>
  <si>
    <t xml:space="preserve">2995597	</t>
  </si>
  <si>
    <t xml:space="preserve">报客人姓名办理入住	</t>
  </si>
  <si>
    <t xml:space="preserve">999222547615374	</t>
  </si>
  <si>
    <t>[台北]台北泊居旅店-二馆(Ours Inn II)(81211168)</t>
  </si>
  <si>
    <t>豪华双人间&lt;2人入住&gt;</t>
  </si>
  <si>
    <t>CHANG/KUANGJEN</t>
  </si>
  <si>
    <t xml:space="preserve">3007189	</t>
  </si>
  <si>
    <t xml:space="preserve">1081163dfeef533cdc	</t>
  </si>
  <si>
    <t xml:space="preserve">999222548580651	</t>
  </si>
  <si>
    <t>[香港]香港麦当劳道贰号酒店(Two MacDonnell Road)(80243697)</t>
  </si>
  <si>
    <t>园景客房&lt;至多8间&gt;&lt;90天内可预订&gt;&lt;2人入住&gt;&lt;早餐&gt;</t>
  </si>
  <si>
    <t>CHAN/LAI LING,SZE/YEUNG HANG</t>
  </si>
  <si>
    <t xml:space="preserve">3007460	</t>
  </si>
  <si>
    <t xml:space="preserve">-1452138049	</t>
  </si>
  <si>
    <t xml:space="preserve">999222570226062	</t>
  </si>
  <si>
    <t>[台南]台南捷乔商务旅馆(Just Enjoy Hotel)(80941738)</t>
  </si>
  <si>
    <t>豪华双床房&lt;至多8间&gt;&lt;2人入住&gt;&lt;早餐&gt;</t>
  </si>
  <si>
    <t>KAO/WEICHUN</t>
  </si>
  <si>
    <t xml:space="preserve">3010223	</t>
  </si>
  <si>
    <t xml:space="preserve">01_63e15120b6543	</t>
  </si>
  <si>
    <t>取消</t>
  </si>
  <si>
    <t xml:space="preserve">999222573574729	</t>
  </si>
  <si>
    <t>[广州]锋态度酒店(广州火车站地铁站中医药大学店)(68309680)</t>
  </si>
  <si>
    <t>锋致大床房&lt;至多8间&gt;&lt;2人入住&gt;</t>
  </si>
  <si>
    <t>施凌晖</t>
  </si>
  <si>
    <t xml:space="preserve">3010910	</t>
  </si>
  <si>
    <t xml:space="preserve">R_0020119_423371	</t>
  </si>
  <si>
    <t xml:space="preserve">999222574159851	</t>
  </si>
  <si>
    <t>[北京]北京千禧大酒店(64882481)</t>
  </si>
  <si>
    <t>高级大床房&lt;2人入住&gt;</t>
  </si>
  <si>
    <t>张硕</t>
  </si>
  <si>
    <t xml:space="preserve">3011022	</t>
  </si>
  <si>
    <t xml:space="preserve">999222574702128	</t>
  </si>
  <si>
    <t>高级双床房&lt;2人入住&gt;</t>
  </si>
  <si>
    <t>郜俊丽</t>
  </si>
  <si>
    <t xml:space="preserve">3011136	</t>
  </si>
  <si>
    <t xml:space="preserve">999222575466477	</t>
  </si>
  <si>
    <t>张夜琴</t>
  </si>
  <si>
    <t xml:space="preserve">3011260	</t>
  </si>
  <si>
    <t xml:space="preserve">R_0020119_423401	</t>
  </si>
  <si>
    <t xml:space="preserve">999222575975103	</t>
  </si>
  <si>
    <t>[台南]枫华沐月台南行馆(Maple Hotel)(80941671)</t>
  </si>
  <si>
    <t>豪华双人房&lt;至多8间&gt;&lt;2人入住&gt;</t>
  </si>
  <si>
    <t>CHIU/CHUIKAI</t>
  </si>
  <si>
    <t xml:space="preserve">3011330	</t>
  </si>
  <si>
    <t xml:space="preserve">125416	</t>
  </si>
  <si>
    <t xml:space="preserve">999222578212413	</t>
  </si>
  <si>
    <t>[南京]南京富建城市酒店(80247706)</t>
  </si>
  <si>
    <t>商务大床间&lt;2人入住&gt;&lt;早餐&gt;</t>
  </si>
  <si>
    <t>张轮金</t>
  </si>
  <si>
    <t xml:space="preserve">3011731	</t>
  </si>
  <si>
    <t xml:space="preserve">999222578372616	</t>
  </si>
  <si>
    <t>[南投]南投日月潭樱宴渡假会馆(Cherry Feast Resort)(81210374)</t>
  </si>
  <si>
    <t>高级双人房&lt;至多8间&gt;&lt;2人入住&gt;&lt;早餐&gt;</t>
  </si>
  <si>
    <t>FAN/CHINGHSIN</t>
  </si>
  <si>
    <t xml:space="preserve">3011773	</t>
  </si>
  <si>
    <t xml:space="preserve">-1452972420	</t>
  </si>
  <si>
    <t xml:space="preserve">999222579221198	</t>
  </si>
  <si>
    <t>[固镇]格林东方酒店(固镇世纪广场店)(80244354)</t>
  </si>
  <si>
    <t>豪华大床房&lt;2人入住&gt;&lt;早餐&gt;</t>
  </si>
  <si>
    <t>厉洪坤</t>
  </si>
  <si>
    <t xml:space="preserve">3011944	</t>
  </si>
  <si>
    <t>退单</t>
  </si>
  <si>
    <t>，</t>
  </si>
  <si>
    <t xml:space="preserve"> 9997 CNY</t>
  </si>
  <si>
    <t>A230223091727481</t>
  </si>
  <si>
    <t>总计：9997元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</si>
  <si>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</si>
  <si>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</si>
  <si>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</si>
  <si>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</si>
  <si>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</si>
  <si>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</si>
  <si>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</si>
  <si>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</si>
  <si>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</si>
  <si>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</si>
  <si>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</si>
  <si>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</si>
  <si>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</si>
  <si>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</si>
  <si>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</si>
  <si>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</si>
  <si>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</si>
  <si>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</si>
  <si>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</si>
  <si>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2023-02-07</t>
  </si>
  <si>
    <t>3011944</t>
  </si>
  <si>
    <t>格林东方酒店(固镇世纪广场店)</t>
  </si>
  <si>
    <t>2023-02-08</t>
  </si>
  <si>
    <t>退房日月结</t>
  </si>
  <si>
    <t>206.00</t>
  </si>
  <si>
    <t>RMB</t>
  </si>
  <si>
    <t>0</t>
  </si>
  <si>
    <t>0.00</t>
  </si>
  <si>
    <t>携程汇登国内直连</t>
  </si>
  <si>
    <t>01.011264</t>
  </si>
  <si>
    <t>2023-02-07 18:28:06</t>
  </si>
  <si>
    <t>否</t>
  </si>
  <si>
    <t>广州汇登信息科技有限公司</t>
  </si>
  <si>
    <t>直连</t>
  </si>
  <si>
    <t>中国</t>
  </si>
  <si>
    <t>3011773</t>
  </si>
  <si>
    <t>南投日月潭樱宴渡假会馆</t>
  </si>
  <si>
    <t>FAN CHINGHSIN</t>
  </si>
  <si>
    <t>543.00</t>
  </si>
  <si>
    <t>2023-02-07 17:24:43</t>
  </si>
  <si>
    <t>3011731</t>
  </si>
  <si>
    <t>南京富建城市酒店</t>
  </si>
  <si>
    <t>326.00</t>
  </si>
  <si>
    <t>2023-02-07 17:12:28</t>
  </si>
  <si>
    <t>3011330</t>
  </si>
  <si>
    <t>枫华沐月台南行馆</t>
  </si>
  <si>
    <t>CHIU CHUIKAI</t>
  </si>
  <si>
    <t>297.00</t>
  </si>
  <si>
    <t>2023-02-07 14:43:30</t>
  </si>
  <si>
    <t>3011260</t>
  </si>
  <si>
    <t>锋态度酒店(广州火车站地铁站中医药大学店)</t>
  </si>
  <si>
    <t>220.00</t>
  </si>
  <si>
    <t>2023-02-07 14:11:26</t>
  </si>
  <si>
    <t>3011136</t>
  </si>
  <si>
    <t>北京千禧大酒店</t>
  </si>
  <si>
    <t>1003.00</t>
  </si>
  <si>
    <t>2023-02-07 13:20:17</t>
  </si>
  <si>
    <t>3011022</t>
  </si>
  <si>
    <t>2023-02-07 12:44:49</t>
  </si>
  <si>
    <t>3010910</t>
  </si>
  <si>
    <t>2023-02-07 12:06:21</t>
  </si>
  <si>
    <t>3010223</t>
  </si>
  <si>
    <t>台南捷乔商务旅馆</t>
  </si>
  <si>
    <t>KAO WEICHUN</t>
  </si>
  <si>
    <t>492.00</t>
  </si>
  <si>
    <t>2023-02-07 03:12:04</t>
  </si>
  <si>
    <t>2023-02-06</t>
  </si>
  <si>
    <t>3007460</t>
  </si>
  <si>
    <t>香港麦当劳道贰号酒店</t>
  </si>
  <si>
    <t>CHAN LAI LING,SZE YEUNG HANG</t>
  </si>
  <si>
    <t>1649.00</t>
  </si>
  <si>
    <t>2023-02-06 08:37:22</t>
  </si>
  <si>
    <t>3007189</t>
  </si>
  <si>
    <t>泊居二馆</t>
  </si>
  <si>
    <t>CHANG KUANGJEN</t>
  </si>
  <si>
    <t>742.00</t>
  </si>
  <si>
    <t>2023-02-06 02:00:56</t>
  </si>
  <si>
    <t>2023-01-31</t>
  </si>
  <si>
    <t>2992825</t>
  </si>
  <si>
    <t>福容大饭店(垦丁馆)</t>
  </si>
  <si>
    <t>KUO MING SHAN,KUO MING SHAN</t>
  </si>
  <si>
    <t>835.00</t>
  </si>
  <si>
    <t>2023-01-31 16:33:26</t>
  </si>
  <si>
    <t>2023-01-30</t>
  </si>
  <si>
    <t>2989110</t>
  </si>
  <si>
    <t>全季酒店(贵阳喷水池店)</t>
  </si>
  <si>
    <t>676.00</t>
  </si>
  <si>
    <t>2023-01-30 10:57:35</t>
  </si>
  <si>
    <t>2023-01-29</t>
  </si>
  <si>
    <t>2986734</t>
  </si>
  <si>
    <t>全季酒店(三亚湾店)</t>
  </si>
  <si>
    <t>662.00</t>
  </si>
  <si>
    <t>2023-01-29 12:54:44</t>
  </si>
  <si>
    <t>2023-01-24</t>
  </si>
  <si>
    <t>2975183</t>
  </si>
  <si>
    <t>南投知竹常乐主题民宿</t>
  </si>
  <si>
    <t>SHEN CHENGTA</t>
  </si>
  <si>
    <t>291.00</t>
  </si>
  <si>
    <t>2023-01-24 20:35:37</t>
  </si>
  <si>
    <t>2974147</t>
  </si>
  <si>
    <t>全季酒店(北京王府井店)</t>
  </si>
  <si>
    <t>832.00</t>
  </si>
  <si>
    <t>2023-01-24 13:15:59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</si>
</sst>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44965</v>
      </c>
      <c r="H2" s="4">
        <v>1</v>
      </c>
      <c r="I2" s="4">
        <v>2</v>
      </c>
      <c r="J2" s="4">
        <v>2</v>
      </c>
      <c r="K2" s="4" t="s">
        <v>30</v>
      </c>
      <c r="L2" s="4">
        <v>832</v>
      </c>
      <c r="M2" s="4">
        <v>832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44950</v>
      </c>
      <c r="S2" s="6">
        <v>44980</v>
      </c>
      <c r="T2" s="4" t="s">
        <v>34</v>
      </c>
      <c r="U2" s="4">
        <v>832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44964</v>
      </c>
      <c r="G3" s="6">
        <v>44965</v>
      </c>
      <c r="H3" s="4">
        <v>1</v>
      </c>
      <c r="I3" s="4">
        <v>1</v>
      </c>
      <c r="J3" s="4">
        <v>1</v>
      </c>
      <c r="K3" s="4" t="s">
        <v>30</v>
      </c>
      <c r="L3" s="4">
        <v>291</v>
      </c>
      <c r="M3" s="4">
        <v>291</v>
      </c>
      <c r="N3" s="4" t="s">
        <v>40</v>
      </c>
      <c r="O3" s="4" t="s">
        <v>32</v>
      </c>
      <c r="P3" s="4" t="s">
        <v>33</v>
      </c>
      <c r="Q3" s="4">
        <v>0</v>
      </c>
      <c r="R3" s="7">
        <v>44950</v>
      </c>
      <c r="S3" s="6">
        <v>44980</v>
      </c>
      <c r="T3" s="4" t="s">
        <v>34</v>
      </c>
      <c r="U3" s="4">
        <v>291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44963</v>
      </c>
      <c r="G4" s="6">
        <v>44965</v>
      </c>
      <c r="H4" s="4">
        <v>1</v>
      </c>
      <c r="I4" s="4">
        <v>2</v>
      </c>
      <c r="J4" s="4">
        <v>2</v>
      </c>
      <c r="K4" s="4" t="s">
        <v>30</v>
      </c>
      <c r="L4" s="4">
        <v>662</v>
      </c>
      <c r="M4" s="4">
        <v>662</v>
      </c>
      <c r="N4" s="4" t="s">
        <v>46</v>
      </c>
      <c r="O4" s="4" t="s">
        <v>32</v>
      </c>
      <c r="P4" s="4" t="s">
        <v>33</v>
      </c>
      <c r="Q4" s="4">
        <v>0</v>
      </c>
      <c r="R4" s="7">
        <v>44955</v>
      </c>
      <c r="S4" s="6">
        <v>44980</v>
      </c>
      <c r="T4" s="4" t="s">
        <v>34</v>
      </c>
      <c r="U4" s="4">
        <v>662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44963</v>
      </c>
      <c r="G5" s="6">
        <v>44965</v>
      </c>
      <c r="H5" s="4">
        <v>1</v>
      </c>
      <c r="I5" s="4">
        <v>2</v>
      </c>
      <c r="J5" s="4">
        <v>2</v>
      </c>
      <c r="K5" s="4" t="s">
        <v>30</v>
      </c>
      <c r="L5" s="4">
        <v>676</v>
      </c>
      <c r="M5" s="4">
        <v>676</v>
      </c>
      <c r="N5" s="4" t="s">
        <v>52</v>
      </c>
      <c r="O5" s="4" t="s">
        <v>32</v>
      </c>
      <c r="P5" s="4" t="s">
        <v>33</v>
      </c>
      <c r="Q5" s="4">
        <v>0</v>
      </c>
      <c r="R5" s="7">
        <v>44956</v>
      </c>
      <c r="S5" s="6">
        <v>44980</v>
      </c>
      <c r="T5" s="4" t="s">
        <v>34</v>
      </c>
      <c r="U5" s="4">
        <v>676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44964</v>
      </c>
      <c r="G6" s="6">
        <v>44965</v>
      </c>
      <c r="H6" s="4">
        <v>1</v>
      </c>
      <c r="I6" s="4">
        <v>1</v>
      </c>
      <c r="J6" s="4">
        <v>1</v>
      </c>
      <c r="K6" s="4" t="s">
        <v>30</v>
      </c>
      <c r="L6" s="4">
        <v>835</v>
      </c>
      <c r="M6" s="4">
        <v>835</v>
      </c>
      <c r="N6" s="4" t="s">
        <v>58</v>
      </c>
      <c r="O6" s="4" t="s">
        <v>32</v>
      </c>
      <c r="P6" s="4" t="s">
        <v>33</v>
      </c>
      <c r="Q6" s="4">
        <v>0</v>
      </c>
      <c r="R6" s="7">
        <v>44957</v>
      </c>
      <c r="S6" s="6">
        <v>44980</v>
      </c>
      <c r="T6" s="4" t="s">
        <v>34</v>
      </c>
      <c r="U6" s="4">
        <v>835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44964</v>
      </c>
      <c r="G7" s="6">
        <v>44965</v>
      </c>
      <c r="H7" s="4">
        <v>1</v>
      </c>
      <c r="I7" s="4">
        <v>1</v>
      </c>
      <c r="J7" s="4">
        <v>1</v>
      </c>
      <c r="K7" s="4" t="s">
        <v>30</v>
      </c>
      <c r="L7" s="4">
        <v>267</v>
      </c>
      <c r="M7" s="4">
        <v>267</v>
      </c>
      <c r="N7" s="4" t="s">
        <v>64</v>
      </c>
      <c r="O7" s="4" t="s">
        <v>32</v>
      </c>
      <c r="P7" s="4" t="s">
        <v>33</v>
      </c>
      <c r="Q7" s="4">
        <v>0</v>
      </c>
      <c r="R7" s="7">
        <v>44958</v>
      </c>
      <c r="S7" s="6">
        <v>44980</v>
      </c>
      <c r="T7" s="4" t="s">
        <v>34</v>
      </c>
      <c r="U7" s="4">
        <v>267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44964</v>
      </c>
      <c r="G8" s="6">
        <v>44965</v>
      </c>
      <c r="H8" s="4">
        <v>1</v>
      </c>
      <c r="I8" s="4">
        <v>1</v>
      </c>
      <c r="J8" s="4">
        <v>1</v>
      </c>
      <c r="K8" s="4" t="s">
        <v>30</v>
      </c>
      <c r="L8" s="4">
        <v>361</v>
      </c>
      <c r="M8" s="4">
        <v>361</v>
      </c>
      <c r="N8" s="4" t="s">
        <v>70</v>
      </c>
      <c r="O8" s="4" t="s">
        <v>32</v>
      </c>
      <c r="P8" s="4" t="s">
        <v>33</v>
      </c>
      <c r="Q8" s="4">
        <v>0</v>
      </c>
      <c r="R8" s="7">
        <v>44958</v>
      </c>
      <c r="S8" s="6">
        <v>44980</v>
      </c>
      <c r="T8" s="4" t="s">
        <v>34</v>
      </c>
      <c r="U8" s="4">
        <v>361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44963</v>
      </c>
      <c r="G9" s="6">
        <v>44965</v>
      </c>
      <c r="H9" s="4">
        <v>1</v>
      </c>
      <c r="I9" s="4">
        <v>2</v>
      </c>
      <c r="J9" s="4">
        <v>2</v>
      </c>
      <c r="K9" s="4" t="s">
        <v>30</v>
      </c>
      <c r="L9" s="4">
        <v>742</v>
      </c>
      <c r="M9" s="4">
        <v>742</v>
      </c>
      <c r="N9" s="4" t="s">
        <v>76</v>
      </c>
      <c r="O9" s="4" t="s">
        <v>32</v>
      </c>
      <c r="P9" s="4" t="s">
        <v>33</v>
      </c>
      <c r="Q9" s="4">
        <v>0</v>
      </c>
      <c r="R9" s="7">
        <v>44963</v>
      </c>
      <c r="S9" s="6">
        <v>44980</v>
      </c>
      <c r="T9" s="4" t="s">
        <v>34</v>
      </c>
      <c r="U9" s="4">
        <v>742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44963</v>
      </c>
      <c r="G10" s="6">
        <v>44965</v>
      </c>
      <c r="H10" s="4">
        <v>1</v>
      </c>
      <c r="I10" s="4">
        <v>2</v>
      </c>
      <c r="J10" s="4">
        <v>2</v>
      </c>
      <c r="K10" s="4" t="s">
        <v>30</v>
      </c>
      <c r="L10" s="4">
        <v>1649</v>
      </c>
      <c r="M10" s="4">
        <v>1649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44963</v>
      </c>
      <c r="S10" s="6">
        <v>44980</v>
      </c>
      <c r="T10" s="4" t="s">
        <v>34</v>
      </c>
      <c r="U10" s="4">
        <v>1649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44964</v>
      </c>
      <c r="G11" s="6">
        <v>44965</v>
      </c>
      <c r="H11" s="4">
        <v>1</v>
      </c>
      <c r="I11" s="4">
        <v>1</v>
      </c>
      <c r="J11" s="4">
        <v>1</v>
      </c>
      <c r="K11" s="4" t="s">
        <v>30</v>
      </c>
      <c r="L11" s="4">
        <v>492</v>
      </c>
      <c r="M11" s="4">
        <v>492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44964</v>
      </c>
      <c r="S11" s="6">
        <v>44980</v>
      </c>
      <c r="T11" s="4" t="s">
        <v>34</v>
      </c>
      <c r="U11" s="4">
        <v>492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67</v>
      </c>
      <c r="B12" s="4" t="s">
        <v>26</v>
      </c>
      <c r="C12" s="4" t="s">
        <v>91</v>
      </c>
      <c r="D12" s="4" t="s">
        <v>68</v>
      </c>
      <c r="E12" s="4" t="s">
        <v>69</v>
      </c>
      <c r="F12" s="6">
        <v>44964</v>
      </c>
      <c r="G12" s="6">
        <v>44965</v>
      </c>
      <c r="H12" s="4">
        <v>1</v>
      </c>
      <c r="I12" s="4">
        <v>1</v>
      </c>
      <c r="J12" s="4">
        <v>1</v>
      </c>
      <c r="K12" s="4" t="s">
        <v>30</v>
      </c>
      <c r="L12" s="4">
        <v>-361</v>
      </c>
      <c r="M12" s="4">
        <v>-361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44958</v>
      </c>
      <c r="S12" s="6">
        <v>44980</v>
      </c>
      <c r="T12" s="4" t="s">
        <v>34</v>
      </c>
      <c r="U12" s="4">
        <v>-361</v>
      </c>
      <c r="V12" s="4">
        <v>0</v>
      </c>
      <c r="W12" s="4">
        <v>0</v>
      </c>
      <c r="X12" s="4" t="s">
        <v>71</v>
      </c>
      <c r="Y12" s="4" t="s">
        <v>72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44964</v>
      </c>
      <c r="G13" s="6">
        <v>44965</v>
      </c>
      <c r="H13" s="4">
        <v>1</v>
      </c>
      <c r="I13" s="4">
        <v>1</v>
      </c>
      <c r="J13" s="4">
        <v>1</v>
      </c>
      <c r="K13" s="4" t="s">
        <v>30</v>
      </c>
      <c r="L13" s="4">
        <v>220</v>
      </c>
      <c r="M13" s="4">
        <v>220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44964</v>
      </c>
      <c r="S13" s="6">
        <v>44980</v>
      </c>
      <c r="T13" s="4" t="s">
        <v>34</v>
      </c>
      <c r="U13" s="4">
        <v>220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44964</v>
      </c>
      <c r="G14" s="6">
        <v>44965</v>
      </c>
      <c r="H14" s="4">
        <v>1</v>
      </c>
      <c r="I14" s="4">
        <v>1</v>
      </c>
      <c r="J14" s="4">
        <v>1</v>
      </c>
      <c r="K14" s="4" t="s">
        <v>30</v>
      </c>
      <c r="L14" s="4">
        <v>1003</v>
      </c>
      <c r="M14" s="4">
        <v>1003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44964</v>
      </c>
      <c r="S14" s="6">
        <v>44980</v>
      </c>
      <c r="T14" s="4" t="s">
        <v>34</v>
      </c>
      <c r="U14" s="4">
        <v>1003</v>
      </c>
      <c r="V14" s="4">
        <v>0</v>
      </c>
      <c r="W14" s="4">
        <v>0</v>
      </c>
      <c r="X14" s="4" t="s">
        <v>102</v>
      </c>
      <c r="Y14" s="4" t="s">
        <v>35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99</v>
      </c>
      <c r="E15" s="4" t="s">
        <v>104</v>
      </c>
      <c r="F15" s="6">
        <v>44964</v>
      </c>
      <c r="G15" s="6">
        <v>44965</v>
      </c>
      <c r="H15" s="4">
        <v>1</v>
      </c>
      <c r="I15" s="4">
        <v>1</v>
      </c>
      <c r="J15" s="4">
        <v>1</v>
      </c>
      <c r="K15" s="4" t="s">
        <v>30</v>
      </c>
      <c r="L15" s="4">
        <v>1003</v>
      </c>
      <c r="M15" s="4">
        <v>1003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44964</v>
      </c>
      <c r="S15" s="6">
        <v>44980</v>
      </c>
      <c r="T15" s="4" t="s">
        <v>34</v>
      </c>
      <c r="U15" s="4">
        <v>1003</v>
      </c>
      <c r="V15" s="4">
        <v>0</v>
      </c>
      <c r="W15" s="4">
        <v>0</v>
      </c>
      <c r="X15" s="4" t="s">
        <v>106</v>
      </c>
      <c r="Y15" s="4" t="s">
        <v>35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44964</v>
      </c>
      <c r="G16" s="6">
        <v>44965</v>
      </c>
      <c r="H16" s="4">
        <v>1</v>
      </c>
      <c r="I16" s="4">
        <v>1</v>
      </c>
      <c r="J16" s="4">
        <v>1</v>
      </c>
      <c r="K16" s="4" t="s">
        <v>30</v>
      </c>
      <c r="L16" s="4">
        <v>220</v>
      </c>
      <c r="M16" s="4">
        <v>220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44964</v>
      </c>
      <c r="S16" s="6">
        <v>44980</v>
      </c>
      <c r="T16" s="4" t="s">
        <v>34</v>
      </c>
      <c r="U16" s="4">
        <v>220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44964</v>
      </c>
      <c r="G17" s="6">
        <v>44965</v>
      </c>
      <c r="H17" s="4">
        <v>1</v>
      </c>
      <c r="I17" s="4">
        <v>1</v>
      </c>
      <c r="J17" s="4">
        <v>1</v>
      </c>
      <c r="K17" s="4" t="s">
        <v>30</v>
      </c>
      <c r="L17" s="4">
        <v>297</v>
      </c>
      <c r="M17" s="4">
        <v>297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44964</v>
      </c>
      <c r="S17" s="6">
        <v>44980</v>
      </c>
      <c r="T17" s="4" t="s">
        <v>34</v>
      </c>
      <c r="U17" s="4">
        <v>297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44964</v>
      </c>
      <c r="G18" s="6">
        <v>44965</v>
      </c>
      <c r="H18" s="4">
        <v>1</v>
      </c>
      <c r="I18" s="4">
        <v>1</v>
      </c>
      <c r="J18" s="4">
        <v>1</v>
      </c>
      <c r="K18" s="4" t="s">
        <v>30</v>
      </c>
      <c r="L18" s="4">
        <v>326</v>
      </c>
      <c r="M18" s="4">
        <v>326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44964</v>
      </c>
      <c r="S18" s="6">
        <v>44980</v>
      </c>
      <c r="T18" s="4" t="s">
        <v>34</v>
      </c>
      <c r="U18" s="4">
        <v>326</v>
      </c>
      <c r="V18" s="4">
        <v>0</v>
      </c>
      <c r="W18" s="4">
        <v>0</v>
      </c>
      <c r="X18" s="4" t="s">
        <v>121</v>
      </c>
      <c r="Y18" s="4" t="s">
        <v>35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44964</v>
      </c>
      <c r="G19" s="6">
        <v>44965</v>
      </c>
      <c r="H19" s="4">
        <v>1</v>
      </c>
      <c r="I19" s="4">
        <v>1</v>
      </c>
      <c r="J19" s="4">
        <v>1</v>
      </c>
      <c r="K19" s="4" t="s">
        <v>30</v>
      </c>
      <c r="L19" s="4">
        <v>543</v>
      </c>
      <c r="M19" s="4">
        <v>543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44964</v>
      </c>
      <c r="S19" s="6">
        <v>44980</v>
      </c>
      <c r="T19" s="4" t="s">
        <v>34</v>
      </c>
      <c r="U19" s="4">
        <v>543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44964</v>
      </c>
      <c r="G20" s="6">
        <v>44965</v>
      </c>
      <c r="H20" s="4">
        <v>1</v>
      </c>
      <c r="I20" s="4">
        <v>1</v>
      </c>
      <c r="J20" s="4">
        <v>1</v>
      </c>
      <c r="K20" s="4" t="s">
        <v>30</v>
      </c>
      <c r="L20" s="4">
        <v>206</v>
      </c>
      <c r="M20" s="4">
        <v>206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44964</v>
      </c>
      <c r="S20" s="6">
        <v>44980</v>
      </c>
      <c r="T20" s="4" t="s">
        <v>34</v>
      </c>
      <c r="U20" s="4">
        <v>206</v>
      </c>
      <c r="V20" s="4">
        <v>0</v>
      </c>
      <c r="W20" s="4">
        <v>0</v>
      </c>
      <c r="X20" s="4" t="s">
        <v>132</v>
      </c>
      <c r="Y20" s="4" t="s">
        <v>35</v>
      </c>
    </row>
    <row r="21" s="4" customFormat="1" spans="1:25">
      <c r="A21" s="4" t="s">
        <v>61</v>
      </c>
      <c r="B21" s="4" t="s">
        <v>26</v>
      </c>
      <c r="C21" s="4" t="s">
        <v>133</v>
      </c>
      <c r="D21" s="4" t="s">
        <v>62</v>
      </c>
      <c r="E21" s="4" t="s">
        <v>63</v>
      </c>
      <c r="F21" s="6">
        <v>44964</v>
      </c>
      <c r="G21" s="6">
        <v>44965</v>
      </c>
      <c r="H21" s="4">
        <v>1</v>
      </c>
      <c r="I21" s="4">
        <v>1</v>
      </c>
      <c r="J21" s="4">
        <v>1</v>
      </c>
      <c r="K21" s="4" t="s">
        <v>30</v>
      </c>
      <c r="L21" s="4">
        <v>-267</v>
      </c>
      <c r="M21" s="4">
        <v>-267</v>
      </c>
      <c r="N21" s="4" t="s">
        <v>64</v>
      </c>
      <c r="O21" s="4" t="s">
        <v>32</v>
      </c>
      <c r="P21" s="4" t="s">
        <v>33</v>
      </c>
      <c r="Q21" s="4">
        <v>0</v>
      </c>
      <c r="R21" s="7">
        <v>44958.1257407407</v>
      </c>
      <c r="S21" s="6">
        <v>44980</v>
      </c>
      <c r="T21" s="4" t="s">
        <v>34</v>
      </c>
      <c r="U21" s="4">
        <v>-267</v>
      </c>
      <c r="V21" s="4">
        <v>0</v>
      </c>
      <c r="W21" s="4">
        <v>0</v>
      </c>
      <c r="X21" s="4" t="s">
        <v>65</v>
      </c>
      <c r="Y21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9.375" style="4"/>
    <col min="4" max="7" width="9" style="4"/>
    <col min="8" max="8" width="10.375" style="4" customWidth="1"/>
    <col min="9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5">
        <v>999222327924014</v>
      </c>
      <c r="B2" s="6">
        <v>44963</v>
      </c>
      <c r="C2" s="6">
        <v>44965</v>
      </c>
      <c r="D2" s="4">
        <v>832</v>
      </c>
      <c r="E2" s="4" t="str">
        <f>VLOOKUP(A2,HOP!A:L,12,0)</f>
        <v>832.00</v>
      </c>
      <c r="F2" s="4" t="str">
        <f>VLOOKUP(A2,HOP!A:C,3,0)</f>
        <v>2974147</v>
      </c>
      <c r="G2" s="4">
        <f>D2-E2</f>
        <v>0</v>
      </c>
      <c r="H2" s="4" t="str">
        <f>$H$1&amp;F2</f>
        <v>，2974147</v>
      </c>
      <c r="I2" s="4" t="str">
        <f>VLOOKUP(A2,HOP!A:U,21,0)</f>
        <v>直连</v>
      </c>
    </row>
    <row r="3" s="4" customFormat="1" spans="1:9">
      <c r="A3" s="5">
        <v>999222334816959</v>
      </c>
      <c r="B3" s="6">
        <v>44964</v>
      </c>
      <c r="C3" s="6">
        <v>44965</v>
      </c>
      <c r="D3" s="4">
        <v>291</v>
      </c>
      <c r="E3" s="4" t="str">
        <f>VLOOKUP(A3,HOP!A:L,12,0)</f>
        <v>291.00</v>
      </c>
      <c r="F3" s="4" t="str">
        <f>VLOOKUP(A3,HOP!A:C,3,0)</f>
        <v>2975183</v>
      </c>
      <c r="G3" s="4">
        <f t="shared" ref="G3:G19" si="0">D3-E3</f>
        <v>0</v>
      </c>
      <c r="H3" s="4" t="str">
        <f t="shared" ref="H3:H19" si="1">$H$1&amp;F3</f>
        <v>，2975183</v>
      </c>
      <c r="I3" s="4" t="str">
        <f>VLOOKUP(A3,HOP!A:U,21,0)</f>
        <v>直连</v>
      </c>
    </row>
    <row r="4" s="4" customFormat="1" spans="1:9">
      <c r="A4" s="5">
        <v>999222406891741</v>
      </c>
      <c r="B4" s="6">
        <v>44963</v>
      </c>
      <c r="C4" s="6">
        <v>44965</v>
      </c>
      <c r="D4" s="4">
        <v>662</v>
      </c>
      <c r="E4" s="4" t="str">
        <f>VLOOKUP(A4,HOP!A:L,12,0)</f>
        <v>662.00</v>
      </c>
      <c r="F4" s="4" t="str">
        <f>VLOOKUP(A4,HOP!A:C,3,0)</f>
        <v>2986734</v>
      </c>
      <c r="G4" s="4">
        <f t="shared" si="0"/>
        <v>0</v>
      </c>
      <c r="H4" s="4" t="str">
        <f t="shared" si="1"/>
        <v>，2986734</v>
      </c>
      <c r="I4" s="4" t="str">
        <f>VLOOKUP(A4,HOP!A:U,21,0)</f>
        <v>直连</v>
      </c>
    </row>
    <row r="5" s="4" customFormat="1" spans="1:9">
      <c r="A5" s="5">
        <v>999222423930312</v>
      </c>
      <c r="B5" s="6">
        <v>44963</v>
      </c>
      <c r="C5" s="6">
        <v>44965</v>
      </c>
      <c r="D5" s="4">
        <v>676</v>
      </c>
      <c r="E5" s="4" t="str">
        <f>VLOOKUP(A5,HOP!A:L,12,0)</f>
        <v>676.00</v>
      </c>
      <c r="F5" s="4" t="str">
        <f>VLOOKUP(A5,HOP!A:C,3,0)</f>
        <v>2989110</v>
      </c>
      <c r="G5" s="4">
        <f t="shared" si="0"/>
        <v>0</v>
      </c>
      <c r="H5" s="4" t="str">
        <f t="shared" si="1"/>
        <v>，2989110</v>
      </c>
      <c r="I5" s="4" t="str">
        <f>VLOOKUP(A5,HOP!A:U,21,0)</f>
        <v>直连</v>
      </c>
    </row>
    <row r="6" s="4" customFormat="1" spans="1:9">
      <c r="A6" s="5">
        <v>999222447656040</v>
      </c>
      <c r="B6" s="6">
        <v>44964</v>
      </c>
      <c r="C6" s="6">
        <v>44965</v>
      </c>
      <c r="D6" s="4">
        <v>835</v>
      </c>
      <c r="E6" s="4" t="str">
        <f>VLOOKUP(A6,HOP!A:L,12,0)</f>
        <v>835.00</v>
      </c>
      <c r="F6" s="4" t="str">
        <f>VLOOKUP(A6,HOP!A:C,3,0)</f>
        <v>2992825</v>
      </c>
      <c r="G6" s="4">
        <f t="shared" si="0"/>
        <v>0</v>
      </c>
      <c r="H6" s="4" t="str">
        <f t="shared" si="1"/>
        <v>，2992825</v>
      </c>
      <c r="I6" s="4" t="str">
        <f>VLOOKUP(A6,HOP!A:U,21,0)</f>
        <v>直连</v>
      </c>
    </row>
    <row r="7" s="4" customFormat="1" hidden="1" spans="1:9">
      <c r="A7" s="5">
        <v>999222458403164</v>
      </c>
      <c r="B7" s="6">
        <v>44964</v>
      </c>
      <c r="C7" s="6">
        <v>44965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999222469139254</v>
      </c>
      <c r="B8" s="6">
        <v>44964</v>
      </c>
      <c r="C8" s="6">
        <v>44965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999222547615374</v>
      </c>
      <c r="B9" s="6">
        <v>44963</v>
      </c>
      <c r="C9" s="6">
        <v>44965</v>
      </c>
      <c r="D9" s="4">
        <v>742</v>
      </c>
      <c r="E9" s="4" t="str">
        <f>VLOOKUP(A9,HOP!A:L,12,0)</f>
        <v>742.00</v>
      </c>
      <c r="F9" s="4" t="str">
        <f>VLOOKUP(A9,HOP!A:C,3,0)</f>
        <v>3007189</v>
      </c>
      <c r="G9" s="4">
        <f t="shared" si="0"/>
        <v>0</v>
      </c>
      <c r="H9" s="4" t="str">
        <f t="shared" si="1"/>
        <v>，3007189</v>
      </c>
      <c r="I9" s="4" t="str">
        <f>VLOOKUP(A9,HOP!A:U,21,0)</f>
        <v>直连</v>
      </c>
    </row>
    <row r="10" s="4" customFormat="1" spans="1:9">
      <c r="A10" s="5">
        <v>999222548580651</v>
      </c>
      <c r="B10" s="6">
        <v>44963</v>
      </c>
      <c r="C10" s="6">
        <v>44965</v>
      </c>
      <c r="D10" s="4">
        <v>1649</v>
      </c>
      <c r="E10" s="4" t="str">
        <f>VLOOKUP(A10,HOP!A:L,12,0)</f>
        <v>1649.00</v>
      </c>
      <c r="F10" s="4" t="str">
        <f>VLOOKUP(A10,HOP!A:C,3,0)</f>
        <v>3007460</v>
      </c>
      <c r="G10" s="4">
        <f t="shared" si="0"/>
        <v>0</v>
      </c>
      <c r="H10" s="4" t="str">
        <f t="shared" si="1"/>
        <v>，3007460</v>
      </c>
      <c r="I10" s="4" t="str">
        <f>VLOOKUP(A10,HOP!A:U,21,0)</f>
        <v>直连</v>
      </c>
    </row>
    <row r="11" s="4" customFormat="1" spans="1:9">
      <c r="A11" s="5">
        <v>999222570226062</v>
      </c>
      <c r="B11" s="6">
        <v>44964</v>
      </c>
      <c r="C11" s="6">
        <v>44965</v>
      </c>
      <c r="D11" s="4">
        <v>492</v>
      </c>
      <c r="E11" s="4" t="str">
        <f>VLOOKUP(A11,HOP!A:L,12,0)</f>
        <v>492.00</v>
      </c>
      <c r="F11" s="4" t="str">
        <f>VLOOKUP(A11,HOP!A:C,3,0)</f>
        <v>3010223</v>
      </c>
      <c r="G11" s="4">
        <f t="shared" si="0"/>
        <v>0</v>
      </c>
      <c r="H11" s="4" t="str">
        <f t="shared" si="1"/>
        <v>，3010223</v>
      </c>
      <c r="I11" s="4" t="str">
        <f>VLOOKUP(A11,HOP!A:U,21,0)</f>
        <v>直连</v>
      </c>
    </row>
    <row r="12" s="4" customFormat="1" spans="1:9">
      <c r="A12" s="5">
        <v>999222573574729</v>
      </c>
      <c r="B12" s="6">
        <v>44964</v>
      </c>
      <c r="C12" s="6">
        <v>44965</v>
      </c>
      <c r="D12" s="4">
        <v>220</v>
      </c>
      <c r="E12" s="4" t="str">
        <f>VLOOKUP(A12,HOP!A:L,12,0)</f>
        <v>220.00</v>
      </c>
      <c r="F12" s="4" t="str">
        <f>VLOOKUP(A12,HOP!A:C,3,0)</f>
        <v>3010910</v>
      </c>
      <c r="G12" s="4">
        <f t="shared" si="0"/>
        <v>0</v>
      </c>
      <c r="H12" s="4" t="str">
        <f t="shared" si="1"/>
        <v>，3010910</v>
      </c>
      <c r="I12" s="4" t="str">
        <f>VLOOKUP(A12,HOP!A:U,21,0)</f>
        <v>直连</v>
      </c>
    </row>
    <row r="13" s="4" customFormat="1" spans="1:9">
      <c r="A13" s="5">
        <v>999222574159851</v>
      </c>
      <c r="B13" s="6">
        <v>44964</v>
      </c>
      <c r="C13" s="6">
        <v>44965</v>
      </c>
      <c r="D13" s="4">
        <v>1003</v>
      </c>
      <c r="E13" s="4" t="str">
        <f>VLOOKUP(A13,HOP!A:L,12,0)</f>
        <v>1003.00</v>
      </c>
      <c r="F13" s="4" t="str">
        <f>VLOOKUP(A13,HOP!A:C,3,0)</f>
        <v>3011022</v>
      </c>
      <c r="G13" s="4">
        <f t="shared" si="0"/>
        <v>0</v>
      </c>
      <c r="H13" s="4" t="str">
        <f t="shared" si="1"/>
        <v>，3011022</v>
      </c>
      <c r="I13" s="4" t="str">
        <f>VLOOKUP(A13,HOP!A:U,21,0)</f>
        <v>直连</v>
      </c>
    </row>
    <row r="14" s="4" customFormat="1" spans="1:9">
      <c r="A14" s="5">
        <v>999222574702128</v>
      </c>
      <c r="B14" s="6">
        <v>44964</v>
      </c>
      <c r="C14" s="6">
        <v>44965</v>
      </c>
      <c r="D14" s="4">
        <v>1003</v>
      </c>
      <c r="E14" s="4" t="str">
        <f>VLOOKUP(A14,HOP!A:L,12,0)</f>
        <v>1003.00</v>
      </c>
      <c r="F14" s="4" t="str">
        <f>VLOOKUP(A14,HOP!A:C,3,0)</f>
        <v>3011136</v>
      </c>
      <c r="G14" s="4">
        <f t="shared" si="0"/>
        <v>0</v>
      </c>
      <c r="H14" s="4" t="str">
        <f t="shared" si="1"/>
        <v>，3011136</v>
      </c>
      <c r="I14" s="4" t="str">
        <f>VLOOKUP(A14,HOP!A:U,21,0)</f>
        <v>直连</v>
      </c>
    </row>
    <row r="15" s="4" customFormat="1" spans="1:9">
      <c r="A15" s="5">
        <v>999222575466477</v>
      </c>
      <c r="B15" s="6">
        <v>44964</v>
      </c>
      <c r="C15" s="6">
        <v>44965</v>
      </c>
      <c r="D15" s="4">
        <v>220</v>
      </c>
      <c r="E15" s="4" t="str">
        <f>VLOOKUP(A15,HOP!A:L,12,0)</f>
        <v>220.00</v>
      </c>
      <c r="F15" s="4" t="str">
        <f>VLOOKUP(A15,HOP!A:C,3,0)</f>
        <v>3011260</v>
      </c>
      <c r="G15" s="4">
        <f t="shared" si="0"/>
        <v>0</v>
      </c>
      <c r="H15" s="4" t="str">
        <f t="shared" si="1"/>
        <v>，3011260</v>
      </c>
      <c r="I15" s="4" t="str">
        <f>VLOOKUP(A15,HOP!A:U,21,0)</f>
        <v>直连</v>
      </c>
    </row>
    <row r="16" s="4" customFormat="1" spans="1:9">
      <c r="A16" s="5">
        <v>999222575975103</v>
      </c>
      <c r="B16" s="6">
        <v>44964</v>
      </c>
      <c r="C16" s="6">
        <v>44965</v>
      </c>
      <c r="D16" s="4">
        <v>297</v>
      </c>
      <c r="E16" s="4" t="str">
        <f>VLOOKUP(A16,HOP!A:L,12,0)</f>
        <v>297.00</v>
      </c>
      <c r="F16" s="4" t="str">
        <f>VLOOKUP(A16,HOP!A:C,3,0)</f>
        <v>3011330</v>
      </c>
      <c r="G16" s="4">
        <f t="shared" si="0"/>
        <v>0</v>
      </c>
      <c r="H16" s="4" t="str">
        <f t="shared" si="1"/>
        <v>，3011330</v>
      </c>
      <c r="I16" s="4" t="str">
        <f>VLOOKUP(A16,HOP!A:U,21,0)</f>
        <v>直连</v>
      </c>
    </row>
    <row r="17" s="4" customFormat="1" spans="1:9">
      <c r="A17" s="5">
        <v>999222578212413</v>
      </c>
      <c r="B17" s="6">
        <v>44964</v>
      </c>
      <c r="C17" s="6">
        <v>44965</v>
      </c>
      <c r="D17" s="4">
        <v>326</v>
      </c>
      <c r="E17" s="4" t="str">
        <f>VLOOKUP(A17,HOP!A:L,12,0)</f>
        <v>326.00</v>
      </c>
      <c r="F17" s="4" t="str">
        <f>VLOOKUP(A17,HOP!A:C,3,0)</f>
        <v>3011731</v>
      </c>
      <c r="G17" s="4">
        <f t="shared" si="0"/>
        <v>0</v>
      </c>
      <c r="H17" s="4" t="str">
        <f t="shared" si="1"/>
        <v>，3011731</v>
      </c>
      <c r="I17" s="4" t="str">
        <f>VLOOKUP(A17,HOP!A:U,21,0)</f>
        <v>直连</v>
      </c>
    </row>
    <row r="18" s="4" customFormat="1" spans="1:9">
      <c r="A18" s="5">
        <v>999222578372616</v>
      </c>
      <c r="B18" s="6">
        <v>44964</v>
      </c>
      <c r="C18" s="6">
        <v>44965</v>
      </c>
      <c r="D18" s="4">
        <v>543</v>
      </c>
      <c r="E18" s="4" t="str">
        <f>VLOOKUP(A18,HOP!A:L,12,0)</f>
        <v>543.00</v>
      </c>
      <c r="F18" s="4" t="str">
        <f>VLOOKUP(A18,HOP!A:C,3,0)</f>
        <v>3011773</v>
      </c>
      <c r="G18" s="4">
        <f t="shared" si="0"/>
        <v>0</v>
      </c>
      <c r="H18" s="4" t="str">
        <f t="shared" si="1"/>
        <v>，3011773</v>
      </c>
      <c r="I18" s="4" t="str">
        <f>VLOOKUP(A18,HOP!A:U,21,0)</f>
        <v>直连</v>
      </c>
    </row>
    <row r="19" s="4" customFormat="1" spans="1:9">
      <c r="A19" s="5">
        <v>999222579221198</v>
      </c>
      <c r="B19" s="6">
        <v>44964</v>
      </c>
      <c r="C19" s="6">
        <v>44965</v>
      </c>
      <c r="D19" s="4">
        <v>206</v>
      </c>
      <c r="E19" s="4" t="str">
        <f>VLOOKUP(A19,HOP!A:L,12,0)</f>
        <v>206.00</v>
      </c>
      <c r="F19" s="4" t="str">
        <f>VLOOKUP(A19,HOP!A:C,3,0)</f>
        <v>3011944</v>
      </c>
      <c r="G19" s="4">
        <f t="shared" si="0"/>
        <v>0</v>
      </c>
      <c r="H19" s="4" t="str">
        <f t="shared" si="1"/>
        <v>，3011944</v>
      </c>
      <c r="I19" s="4" t="str">
        <f>VLOOKUP(A19,HOP!A:U,21,0)</f>
        <v>直连</v>
      </c>
    </row>
    <row r="21" spans="4:4">
      <c r="D21" s="4">
        <f>SUM(D2:D20)</f>
        <v>9997</v>
      </c>
    </row>
    <row r="23" spans="4:4">
      <c r="D23" s="4" t="s">
        <v>135</v>
      </c>
    </row>
    <row r="27" spans="1:1">
      <c r="A27" s="4" t="s">
        <v>136</v>
      </c>
    </row>
    <row r="28" spans="1:1">
      <c r="A28" s="4" t="s">
        <v>137</v>
      </c>
    </row>
  </sheetData>
  <autoFilter ref="A1:X19">
    <filterColumn colId="3">
      <filters>
        <filter val="220"/>
        <filter val="291"/>
        <filter val="492"/>
        <filter val="662"/>
        <filter val="742"/>
        <filter val="832"/>
        <filter val="543"/>
        <filter val="1003"/>
        <filter val="835"/>
        <filter val="206"/>
        <filter val="326"/>
        <filter val="676"/>
        <filter val="297"/>
        <filter val="16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138</v>
      </c>
      <c r="B1" s="2" t="s">
        <v>139</v>
      </c>
      <c r="C1" s="2" t="s">
        <v>140</v>
      </c>
      <c r="D1" s="2" t="s">
        <v>141</v>
      </c>
      <c r="E1" s="2" t="s">
        <v>13</v>
      </c>
      <c r="F1" s="2" t="s">
        <v>5</v>
      </c>
      <c r="G1" s="2" t="s">
        <v>6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  <c r="U1" s="2" t="s">
        <v>155</v>
      </c>
      <c r="V1" s="2" t="s">
        <v>156</v>
      </c>
    </row>
    <row r="2" s="1" customFormat="1" spans="1:22">
      <c r="A2" s="3">
        <v>999222579221198</v>
      </c>
      <c r="B2" s="1" t="s">
        <v>157</v>
      </c>
      <c r="C2" s="1" t="s">
        <v>158</v>
      </c>
      <c r="D2" s="1" t="s">
        <v>159</v>
      </c>
      <c r="E2" s="1" t="s">
        <v>131</v>
      </c>
      <c r="F2" s="1" t="s">
        <v>157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169</v>
      </c>
      <c r="T2" s="1" t="s">
        <v>170</v>
      </c>
      <c r="U2" s="1" t="s">
        <v>171</v>
      </c>
      <c r="V2" s="1" t="s">
        <v>172</v>
      </c>
    </row>
    <row r="3" s="1" customFormat="1" spans="1:22">
      <c r="A3" s="3">
        <v>999222578372616</v>
      </c>
      <c r="B3" s="1" t="s">
        <v>157</v>
      </c>
      <c r="C3" s="1" t="s">
        <v>173</v>
      </c>
      <c r="D3" s="1" t="s">
        <v>174</v>
      </c>
      <c r="E3" s="1" t="s">
        <v>175</v>
      </c>
      <c r="F3" s="1" t="s">
        <v>157</v>
      </c>
      <c r="G3" s="1" t="s">
        <v>160</v>
      </c>
      <c r="H3" s="1" t="s">
        <v>161</v>
      </c>
      <c r="I3" s="1" t="s">
        <v>176</v>
      </c>
      <c r="J3" s="1" t="s">
        <v>163</v>
      </c>
      <c r="K3" s="1" t="s">
        <v>176</v>
      </c>
      <c r="L3" s="1" t="s">
        <v>176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177</v>
      </c>
      <c r="S3" s="1" t="s">
        <v>169</v>
      </c>
      <c r="T3" s="1" t="s">
        <v>170</v>
      </c>
      <c r="U3" s="1" t="s">
        <v>171</v>
      </c>
      <c r="V3" s="1" t="s">
        <v>172</v>
      </c>
    </row>
    <row r="4" s="1" customFormat="1" spans="1:22">
      <c r="A4" s="3">
        <v>999222578212413</v>
      </c>
      <c r="B4" s="1" t="s">
        <v>157</v>
      </c>
      <c r="C4" s="1" t="s">
        <v>178</v>
      </c>
      <c r="D4" s="1" t="s">
        <v>179</v>
      </c>
      <c r="E4" s="1" t="s">
        <v>120</v>
      </c>
      <c r="F4" s="1" t="s">
        <v>157</v>
      </c>
      <c r="G4" s="1" t="s">
        <v>160</v>
      </c>
      <c r="H4" s="1" t="s">
        <v>161</v>
      </c>
      <c r="I4" s="1" t="s">
        <v>180</v>
      </c>
      <c r="J4" s="1" t="s">
        <v>163</v>
      </c>
      <c r="K4" s="1" t="s">
        <v>180</v>
      </c>
      <c r="L4" s="1" t="s">
        <v>180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181</v>
      </c>
      <c r="S4" s="1" t="s">
        <v>169</v>
      </c>
      <c r="T4" s="1" t="s">
        <v>170</v>
      </c>
      <c r="U4" s="1" t="s">
        <v>171</v>
      </c>
      <c r="V4" s="1" t="s">
        <v>172</v>
      </c>
    </row>
    <row r="5" s="1" customFormat="1" spans="1:22">
      <c r="A5" s="3">
        <v>999222575975103</v>
      </c>
      <c r="B5" s="1" t="s">
        <v>157</v>
      </c>
      <c r="C5" s="1" t="s">
        <v>182</v>
      </c>
      <c r="D5" s="1" t="s">
        <v>183</v>
      </c>
      <c r="E5" s="1" t="s">
        <v>184</v>
      </c>
      <c r="F5" s="1" t="s">
        <v>157</v>
      </c>
      <c r="G5" s="1" t="s">
        <v>160</v>
      </c>
      <c r="H5" s="1" t="s">
        <v>161</v>
      </c>
      <c r="I5" s="1" t="s">
        <v>185</v>
      </c>
      <c r="J5" s="1" t="s">
        <v>163</v>
      </c>
      <c r="K5" s="1" t="s">
        <v>185</v>
      </c>
      <c r="L5" s="1" t="s">
        <v>185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167</v>
      </c>
      <c r="R5" s="1" t="s">
        <v>186</v>
      </c>
      <c r="S5" s="1" t="s">
        <v>169</v>
      </c>
      <c r="T5" s="1" t="s">
        <v>170</v>
      </c>
      <c r="U5" s="1" t="s">
        <v>171</v>
      </c>
      <c r="V5" s="1" t="s">
        <v>172</v>
      </c>
    </row>
    <row r="6" s="1" customFormat="1" spans="1:22">
      <c r="A6" s="3">
        <v>999222575466477</v>
      </c>
      <c r="B6" s="1" t="s">
        <v>157</v>
      </c>
      <c r="C6" s="1" t="s">
        <v>187</v>
      </c>
      <c r="D6" s="1" t="s">
        <v>188</v>
      </c>
      <c r="E6" s="1" t="s">
        <v>108</v>
      </c>
      <c r="F6" s="1" t="s">
        <v>157</v>
      </c>
      <c r="G6" s="1" t="s">
        <v>160</v>
      </c>
      <c r="H6" s="1" t="s">
        <v>161</v>
      </c>
      <c r="I6" s="1" t="s">
        <v>189</v>
      </c>
      <c r="J6" s="1" t="s">
        <v>163</v>
      </c>
      <c r="K6" s="1" t="s">
        <v>189</v>
      </c>
      <c r="L6" s="1" t="s">
        <v>189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167</v>
      </c>
      <c r="R6" s="1" t="s">
        <v>190</v>
      </c>
      <c r="S6" s="1" t="s">
        <v>169</v>
      </c>
      <c r="T6" s="1" t="s">
        <v>170</v>
      </c>
      <c r="U6" s="1" t="s">
        <v>171</v>
      </c>
      <c r="V6" s="1" t="s">
        <v>172</v>
      </c>
    </row>
    <row r="7" s="1" customFormat="1" spans="1:22">
      <c r="A7" s="3">
        <v>999222574702128</v>
      </c>
      <c r="B7" s="1" t="s">
        <v>157</v>
      </c>
      <c r="C7" s="1" t="s">
        <v>191</v>
      </c>
      <c r="D7" s="1" t="s">
        <v>192</v>
      </c>
      <c r="E7" s="1" t="s">
        <v>105</v>
      </c>
      <c r="F7" s="1" t="s">
        <v>157</v>
      </c>
      <c r="G7" s="1" t="s">
        <v>160</v>
      </c>
      <c r="H7" s="1" t="s">
        <v>161</v>
      </c>
      <c r="I7" s="1" t="s">
        <v>193</v>
      </c>
      <c r="J7" s="1" t="s">
        <v>163</v>
      </c>
      <c r="K7" s="1" t="s">
        <v>193</v>
      </c>
      <c r="L7" s="1" t="s">
        <v>193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167</v>
      </c>
      <c r="R7" s="1" t="s">
        <v>194</v>
      </c>
      <c r="S7" s="1" t="s">
        <v>169</v>
      </c>
      <c r="T7" s="1" t="s">
        <v>170</v>
      </c>
      <c r="U7" s="1" t="s">
        <v>171</v>
      </c>
      <c r="V7" s="1" t="s">
        <v>172</v>
      </c>
    </row>
    <row r="8" s="1" customFormat="1" spans="1:22">
      <c r="A8" s="3">
        <v>999222574159851</v>
      </c>
      <c r="B8" s="1" t="s">
        <v>157</v>
      </c>
      <c r="C8" s="1" t="s">
        <v>195</v>
      </c>
      <c r="D8" s="1" t="s">
        <v>192</v>
      </c>
      <c r="E8" s="1" t="s">
        <v>101</v>
      </c>
      <c r="F8" s="1" t="s">
        <v>157</v>
      </c>
      <c r="G8" s="1" t="s">
        <v>160</v>
      </c>
      <c r="H8" s="1" t="s">
        <v>161</v>
      </c>
      <c r="I8" s="1" t="s">
        <v>193</v>
      </c>
      <c r="J8" s="1" t="s">
        <v>163</v>
      </c>
      <c r="K8" s="1" t="s">
        <v>193</v>
      </c>
      <c r="L8" s="1" t="s">
        <v>193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167</v>
      </c>
      <c r="R8" s="1" t="s">
        <v>196</v>
      </c>
      <c r="S8" s="1" t="s">
        <v>169</v>
      </c>
      <c r="T8" s="1" t="s">
        <v>170</v>
      </c>
      <c r="U8" s="1" t="s">
        <v>171</v>
      </c>
      <c r="V8" s="1" t="s">
        <v>172</v>
      </c>
    </row>
    <row r="9" s="1" customFormat="1" spans="1:22">
      <c r="A9" s="3">
        <v>999222573574729</v>
      </c>
      <c r="B9" s="1" t="s">
        <v>157</v>
      </c>
      <c r="C9" s="1" t="s">
        <v>197</v>
      </c>
      <c r="D9" s="1" t="s">
        <v>188</v>
      </c>
      <c r="E9" s="1" t="s">
        <v>95</v>
      </c>
      <c r="F9" s="1" t="s">
        <v>157</v>
      </c>
      <c r="G9" s="1" t="s">
        <v>160</v>
      </c>
      <c r="H9" s="1" t="s">
        <v>161</v>
      </c>
      <c r="I9" s="1" t="s">
        <v>189</v>
      </c>
      <c r="J9" s="1" t="s">
        <v>163</v>
      </c>
      <c r="K9" s="1" t="s">
        <v>189</v>
      </c>
      <c r="L9" s="1" t="s">
        <v>189</v>
      </c>
      <c r="M9" s="1" t="s">
        <v>164</v>
      </c>
      <c r="N9" s="1" t="s">
        <v>164</v>
      </c>
      <c r="O9" s="1" t="s">
        <v>165</v>
      </c>
      <c r="P9" s="1" t="s">
        <v>166</v>
      </c>
      <c r="Q9" s="1" t="s">
        <v>167</v>
      </c>
      <c r="R9" s="1" t="s">
        <v>198</v>
      </c>
      <c r="S9" s="1" t="s">
        <v>169</v>
      </c>
      <c r="T9" s="1" t="s">
        <v>170</v>
      </c>
      <c r="U9" s="1" t="s">
        <v>171</v>
      </c>
      <c r="V9" s="1" t="s">
        <v>172</v>
      </c>
    </row>
    <row r="10" s="1" customFormat="1" spans="1:22">
      <c r="A10" s="3">
        <v>999222570226062</v>
      </c>
      <c r="B10" s="1" t="s">
        <v>157</v>
      </c>
      <c r="C10" s="1" t="s">
        <v>199</v>
      </c>
      <c r="D10" s="1" t="s">
        <v>200</v>
      </c>
      <c r="E10" s="1" t="s">
        <v>201</v>
      </c>
      <c r="F10" s="1" t="s">
        <v>157</v>
      </c>
      <c r="G10" s="1" t="s">
        <v>160</v>
      </c>
      <c r="H10" s="1" t="s">
        <v>161</v>
      </c>
      <c r="I10" s="1" t="s">
        <v>202</v>
      </c>
      <c r="J10" s="1" t="s">
        <v>163</v>
      </c>
      <c r="K10" s="1" t="s">
        <v>202</v>
      </c>
      <c r="L10" s="1" t="s">
        <v>202</v>
      </c>
      <c r="M10" s="1" t="s">
        <v>164</v>
      </c>
      <c r="N10" s="1" t="s">
        <v>164</v>
      </c>
      <c r="O10" s="1" t="s">
        <v>165</v>
      </c>
      <c r="P10" s="1" t="s">
        <v>166</v>
      </c>
      <c r="Q10" s="1" t="s">
        <v>167</v>
      </c>
      <c r="R10" s="1" t="s">
        <v>203</v>
      </c>
      <c r="S10" s="1" t="s">
        <v>169</v>
      </c>
      <c r="T10" s="1" t="s">
        <v>170</v>
      </c>
      <c r="U10" s="1" t="s">
        <v>171</v>
      </c>
      <c r="V10" s="1" t="s">
        <v>172</v>
      </c>
    </row>
    <row r="11" s="1" customFormat="1" spans="1:22">
      <c r="A11" s="3">
        <v>999222548580651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204</v>
      </c>
      <c r="G11" s="1" t="s">
        <v>160</v>
      </c>
      <c r="H11" s="1" t="s">
        <v>161</v>
      </c>
      <c r="I11" s="1" t="s">
        <v>208</v>
      </c>
      <c r="J11" s="1" t="s">
        <v>163</v>
      </c>
      <c r="K11" s="1" t="s">
        <v>208</v>
      </c>
      <c r="L11" s="1" t="s">
        <v>208</v>
      </c>
      <c r="M11" s="1" t="s">
        <v>164</v>
      </c>
      <c r="N11" s="1" t="s">
        <v>164</v>
      </c>
      <c r="O11" s="1" t="s">
        <v>165</v>
      </c>
      <c r="P11" s="1" t="s">
        <v>166</v>
      </c>
      <c r="Q11" s="1" t="s">
        <v>167</v>
      </c>
      <c r="R11" s="1" t="s">
        <v>209</v>
      </c>
      <c r="S11" s="1" t="s">
        <v>169</v>
      </c>
      <c r="T11" s="1" t="s">
        <v>170</v>
      </c>
      <c r="U11" s="1" t="s">
        <v>171</v>
      </c>
      <c r="V11" s="1" t="s">
        <v>172</v>
      </c>
    </row>
    <row r="12" s="1" customFormat="1" spans="1:22">
      <c r="A12" s="3">
        <v>999222547615374</v>
      </c>
      <c r="B12" s="1" t="s">
        <v>204</v>
      </c>
      <c r="C12" s="1" t="s">
        <v>210</v>
      </c>
      <c r="D12" s="1" t="s">
        <v>211</v>
      </c>
      <c r="E12" s="1" t="s">
        <v>212</v>
      </c>
      <c r="F12" s="1" t="s">
        <v>204</v>
      </c>
      <c r="G12" s="1" t="s">
        <v>160</v>
      </c>
      <c r="H12" s="1" t="s">
        <v>161</v>
      </c>
      <c r="I12" s="1" t="s">
        <v>213</v>
      </c>
      <c r="J12" s="1" t="s">
        <v>163</v>
      </c>
      <c r="K12" s="1" t="s">
        <v>213</v>
      </c>
      <c r="L12" s="1" t="s">
        <v>213</v>
      </c>
      <c r="M12" s="1" t="s">
        <v>164</v>
      </c>
      <c r="N12" s="1" t="s">
        <v>164</v>
      </c>
      <c r="O12" s="1" t="s">
        <v>165</v>
      </c>
      <c r="P12" s="1" t="s">
        <v>166</v>
      </c>
      <c r="Q12" s="1" t="s">
        <v>167</v>
      </c>
      <c r="R12" s="1" t="s">
        <v>214</v>
      </c>
      <c r="S12" s="1" t="s">
        <v>169</v>
      </c>
      <c r="T12" s="1" t="s">
        <v>170</v>
      </c>
      <c r="U12" s="1" t="s">
        <v>171</v>
      </c>
      <c r="V12" s="1" t="s">
        <v>172</v>
      </c>
    </row>
    <row r="13" s="1" customFormat="1" spans="1:22">
      <c r="A13" s="3">
        <v>999222447656040</v>
      </c>
      <c r="B13" s="1" t="s">
        <v>215</v>
      </c>
      <c r="C13" s="1" t="s">
        <v>216</v>
      </c>
      <c r="D13" s="1" t="s">
        <v>217</v>
      </c>
      <c r="E13" s="1" t="s">
        <v>218</v>
      </c>
      <c r="F13" s="1" t="s">
        <v>157</v>
      </c>
      <c r="G13" s="1" t="s">
        <v>160</v>
      </c>
      <c r="H13" s="1" t="s">
        <v>161</v>
      </c>
      <c r="I13" s="1" t="s">
        <v>219</v>
      </c>
      <c r="J13" s="1" t="s">
        <v>163</v>
      </c>
      <c r="K13" s="1" t="s">
        <v>219</v>
      </c>
      <c r="L13" s="1" t="s">
        <v>219</v>
      </c>
      <c r="M13" s="1" t="s">
        <v>164</v>
      </c>
      <c r="N13" s="1" t="s">
        <v>164</v>
      </c>
      <c r="O13" s="1" t="s">
        <v>165</v>
      </c>
      <c r="P13" s="1" t="s">
        <v>166</v>
      </c>
      <c r="Q13" s="1" t="s">
        <v>167</v>
      </c>
      <c r="R13" s="1" t="s">
        <v>220</v>
      </c>
      <c r="S13" s="1" t="s">
        <v>169</v>
      </c>
      <c r="T13" s="1" t="s">
        <v>170</v>
      </c>
      <c r="U13" s="1" t="s">
        <v>171</v>
      </c>
      <c r="V13" s="1" t="s">
        <v>172</v>
      </c>
    </row>
    <row r="14" s="1" customFormat="1" spans="1:22">
      <c r="A14" s="3">
        <v>999222423930312</v>
      </c>
      <c r="B14" s="1" t="s">
        <v>221</v>
      </c>
      <c r="C14" s="1" t="s">
        <v>222</v>
      </c>
      <c r="D14" s="1" t="s">
        <v>223</v>
      </c>
      <c r="E14" s="1" t="s">
        <v>52</v>
      </c>
      <c r="F14" s="1" t="s">
        <v>204</v>
      </c>
      <c r="G14" s="1" t="s">
        <v>160</v>
      </c>
      <c r="H14" s="1" t="s">
        <v>161</v>
      </c>
      <c r="I14" s="1" t="s">
        <v>224</v>
      </c>
      <c r="J14" s="1" t="s">
        <v>163</v>
      </c>
      <c r="K14" s="1" t="s">
        <v>224</v>
      </c>
      <c r="L14" s="1" t="s">
        <v>224</v>
      </c>
      <c r="M14" s="1" t="s">
        <v>164</v>
      </c>
      <c r="N14" s="1" t="s">
        <v>164</v>
      </c>
      <c r="O14" s="1" t="s">
        <v>165</v>
      </c>
      <c r="P14" s="1" t="s">
        <v>166</v>
      </c>
      <c r="Q14" s="1" t="s">
        <v>167</v>
      </c>
      <c r="R14" s="1" t="s">
        <v>225</v>
      </c>
      <c r="S14" s="1" t="s">
        <v>169</v>
      </c>
      <c r="T14" s="1" t="s">
        <v>170</v>
      </c>
      <c r="U14" s="1" t="s">
        <v>171</v>
      </c>
      <c r="V14" s="1" t="s">
        <v>172</v>
      </c>
    </row>
    <row r="15" s="1" customFormat="1" spans="1:22">
      <c r="A15" s="3">
        <v>999222406891741</v>
      </c>
      <c r="B15" s="1" t="s">
        <v>226</v>
      </c>
      <c r="C15" s="1" t="s">
        <v>227</v>
      </c>
      <c r="D15" s="1" t="s">
        <v>228</v>
      </c>
      <c r="E15" s="1" t="s">
        <v>46</v>
      </c>
      <c r="F15" s="1" t="s">
        <v>204</v>
      </c>
      <c r="G15" s="1" t="s">
        <v>160</v>
      </c>
      <c r="H15" s="1" t="s">
        <v>161</v>
      </c>
      <c r="I15" s="1" t="s">
        <v>229</v>
      </c>
      <c r="J15" s="1" t="s">
        <v>163</v>
      </c>
      <c r="K15" s="1" t="s">
        <v>229</v>
      </c>
      <c r="L15" s="1" t="s">
        <v>229</v>
      </c>
      <c r="M15" s="1" t="s">
        <v>164</v>
      </c>
      <c r="N15" s="1" t="s">
        <v>164</v>
      </c>
      <c r="O15" s="1" t="s">
        <v>165</v>
      </c>
      <c r="P15" s="1" t="s">
        <v>166</v>
      </c>
      <c r="Q15" s="1" t="s">
        <v>167</v>
      </c>
      <c r="R15" s="1" t="s">
        <v>230</v>
      </c>
      <c r="S15" s="1" t="s">
        <v>169</v>
      </c>
      <c r="T15" s="1" t="s">
        <v>170</v>
      </c>
      <c r="U15" s="1" t="s">
        <v>171</v>
      </c>
      <c r="V15" s="1" t="s">
        <v>172</v>
      </c>
    </row>
    <row r="16" s="1" customFormat="1" spans="1:22">
      <c r="A16" s="3">
        <v>999222334816959</v>
      </c>
      <c r="B16" s="1" t="s">
        <v>231</v>
      </c>
      <c r="C16" s="1" t="s">
        <v>232</v>
      </c>
      <c r="D16" s="1" t="s">
        <v>233</v>
      </c>
      <c r="E16" s="1" t="s">
        <v>234</v>
      </c>
      <c r="F16" s="1" t="s">
        <v>157</v>
      </c>
      <c r="G16" s="1" t="s">
        <v>160</v>
      </c>
      <c r="H16" s="1" t="s">
        <v>161</v>
      </c>
      <c r="I16" s="1" t="s">
        <v>235</v>
      </c>
      <c r="J16" s="1" t="s">
        <v>163</v>
      </c>
      <c r="K16" s="1" t="s">
        <v>235</v>
      </c>
      <c r="L16" s="1" t="s">
        <v>235</v>
      </c>
      <c r="M16" s="1" t="s">
        <v>164</v>
      </c>
      <c r="N16" s="1" t="s">
        <v>164</v>
      </c>
      <c r="O16" s="1" t="s">
        <v>165</v>
      </c>
      <c r="P16" s="1" t="s">
        <v>166</v>
      </c>
      <c r="Q16" s="1" t="s">
        <v>167</v>
      </c>
      <c r="R16" s="1" t="s">
        <v>236</v>
      </c>
      <c r="S16" s="1" t="s">
        <v>169</v>
      </c>
      <c r="T16" s="1" t="s">
        <v>170</v>
      </c>
      <c r="U16" s="1" t="s">
        <v>171</v>
      </c>
      <c r="V16" s="1" t="s">
        <v>172</v>
      </c>
    </row>
    <row r="17" s="1" customFormat="1" spans="1:22">
      <c r="A17" s="3">
        <v>999222327924014</v>
      </c>
      <c r="B17" s="1" t="s">
        <v>231</v>
      </c>
      <c r="C17" s="1" t="s">
        <v>237</v>
      </c>
      <c r="D17" s="1" t="s">
        <v>238</v>
      </c>
      <c r="E17" s="1" t="s">
        <v>31</v>
      </c>
      <c r="F17" s="1" t="s">
        <v>204</v>
      </c>
      <c r="G17" s="1" t="s">
        <v>160</v>
      </c>
      <c r="H17" s="1" t="s">
        <v>161</v>
      </c>
      <c r="I17" s="1" t="s">
        <v>239</v>
      </c>
      <c r="J17" s="1" t="s">
        <v>163</v>
      </c>
      <c r="K17" s="1" t="s">
        <v>239</v>
      </c>
      <c r="L17" s="1" t="s">
        <v>239</v>
      </c>
      <c r="M17" s="1" t="s">
        <v>164</v>
      </c>
      <c r="N17" s="1" t="s">
        <v>164</v>
      </c>
      <c r="O17" s="1" t="s">
        <v>165</v>
      </c>
      <c r="P17" s="1" t="s">
        <v>166</v>
      </c>
      <c r="Q17" s="1" t="s">
        <v>167</v>
      </c>
      <c r="R17" s="1" t="s">
        <v>240</v>
      </c>
      <c r="S17" s="1" t="s">
        <v>169</v>
      </c>
      <c r="T17" s="1" t="s">
        <v>170</v>
      </c>
      <c r="U17" s="1" t="s">
        <v>171</v>
      </c>
      <c r="V17" s="1" t="s">
        <v>172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2023-02-23T01:12:32Z</dcterms:created>
  <dcterms:modified xsi:type="dcterms:W3CDTF">2023-02-23T01:18:57Z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82969A2DEE7E4368A59AE2B7B2837F99</vt:lpwstr>
  </property>
  <property fmtid="{D5CDD505-2E9C-101B-9397-08002B2CF9AE}" pid="3" name="KSOProductBuildVer">
    <vt:lpwstr>2052-11.1.0.13703</vt:lpwstr>
  </property>
</Properties>
</file>